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26"/>
  <workbookPr codeName="ThisWorkbook" autoCompressPictures="0"/>
  <mc:AlternateContent xmlns:mc="http://schemas.openxmlformats.org/markup-compatibility/2006">
    <mc:Choice Requires="x15">
      <x15ac:absPath xmlns:x15ac="http://schemas.microsoft.com/office/spreadsheetml/2010/11/ac" url="E:\"/>
    </mc:Choice>
  </mc:AlternateContent>
  <bookViews>
    <workbookView xWindow="0" yWindow="0" windowWidth="24000" windowHeight="8565" firstSheet="4" activeTab="4"/>
  </bookViews>
  <sheets>
    <sheet name="PRINT" sheetId="2" state="hidden" r:id="rId1"/>
    <sheet name="Blank" sheetId="1" state="hidden" r:id="rId2"/>
    <sheet name="Configuration" sheetId="3" state="hidden" r:id="rId3"/>
    <sheet name="Template" sheetId="5" state="hidden" r:id="rId4"/>
    <sheet name="SystemsReq" sheetId="4" r:id="rId5"/>
    <sheet name="GL" sheetId="48" r:id="rId6"/>
    <sheet name="Budget" sheetId="49" r:id="rId7"/>
    <sheet name="AP" sheetId="50" r:id="rId8"/>
    <sheet name="AR" sheetId="51" r:id="rId9"/>
    <sheet name="Purchasing" sheetId="52" r:id="rId10"/>
    <sheet name="Grants" sheetId="53" r:id="rId11"/>
    <sheet name="FixedAssets" sheetId="54" r:id="rId12"/>
    <sheet name="Inventory" sheetId="55" r:id="rId13"/>
    <sheet name="Projects" sheetId="56" r:id="rId14"/>
    <sheet name="CashReceipts" sheetId="57" r:id="rId15"/>
    <sheet name="Contracts" sheetId="25" r:id="rId16"/>
    <sheet name="Personnel" sheetId="58" r:id="rId17"/>
    <sheet name="Payroll" sheetId="36" r:id="rId18"/>
    <sheet name="Timekeeping" sheetId="37" r:id="rId19"/>
    <sheet name="PosControl" sheetId="35" r:id="rId20"/>
    <sheet name="LeaveMgt" sheetId="31" r:id="rId21"/>
    <sheet name="Benefits" sheetId="33" r:id="rId22"/>
    <sheet name="Training" sheetId="34" r:id="rId23"/>
  </sheets>
  <definedNames>
    <definedName name="_xlnm._FilterDatabase" localSheetId="0" hidden="1">PRINT!$A$1:$J$3</definedName>
    <definedName name="_xlnm._FilterDatabase" localSheetId="3" hidden="1">Template!$W$6:$AI$500</definedName>
    <definedName name="ClientName">PRINT!$A$1</definedName>
    <definedName name="MaxRate">Configuration!$D$3</definedName>
    <definedName name="MaxScore">Configuration!$D$4</definedName>
    <definedName name="MinRate">Configuration!$C$3</definedName>
    <definedName name="MinScore">Configuration!$C$4</definedName>
    <definedName name="PRI">Configuration!$F$14:$K$24</definedName>
    <definedName name="PRIFactor">Configuration!$K$14:$L$24</definedName>
    <definedName name="RespFactor">Configuration!$N$14:$O$19</definedName>
  </definedNames>
  <calcPr calcId="171027"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K100" i="34" l="1"/>
  <c r="K99" i="34"/>
  <c r="K98" i="34"/>
  <c r="K97" i="34"/>
  <c r="K96" i="34"/>
  <c r="K95" i="34"/>
  <c r="K94" i="34"/>
  <c r="K93" i="34"/>
  <c r="K92" i="34"/>
  <c r="K91" i="34"/>
  <c r="K90" i="34"/>
  <c r="K89" i="34"/>
  <c r="K88" i="34"/>
  <c r="K87" i="34"/>
  <c r="K86" i="34"/>
  <c r="K85" i="34"/>
  <c r="K84" i="34"/>
  <c r="K83" i="34"/>
  <c r="K82" i="34"/>
  <c r="K81" i="34"/>
  <c r="K80" i="34"/>
  <c r="K79" i="34"/>
  <c r="K78" i="34"/>
  <c r="K77" i="34"/>
  <c r="K76" i="34"/>
  <c r="K75" i="34"/>
  <c r="K74" i="34"/>
  <c r="K73" i="34"/>
  <c r="K72" i="34"/>
  <c r="K71" i="34"/>
  <c r="K70" i="34"/>
  <c r="K69" i="34"/>
  <c r="K68" i="34"/>
  <c r="K67" i="34"/>
  <c r="K66" i="34"/>
  <c r="K65" i="34"/>
  <c r="K64" i="34"/>
  <c r="K63" i="34"/>
  <c r="K62" i="34"/>
  <c r="K61" i="34"/>
  <c r="K60" i="34"/>
  <c r="K59" i="34"/>
  <c r="K58" i="34"/>
  <c r="K57" i="34"/>
  <c r="K56" i="34"/>
  <c r="K55" i="34"/>
  <c r="K54" i="34"/>
  <c r="K53" i="34"/>
  <c r="K52" i="34"/>
  <c r="K51" i="34"/>
  <c r="K50" i="34"/>
  <c r="K49" i="34"/>
  <c r="K48" i="34"/>
  <c r="K47" i="34"/>
  <c r="K46" i="34"/>
  <c r="K45" i="34"/>
  <c r="K44" i="34"/>
  <c r="K43" i="34"/>
  <c r="K42" i="34"/>
  <c r="K41" i="34"/>
  <c r="K40" i="34"/>
  <c r="K39" i="34"/>
  <c r="K38" i="34"/>
  <c r="K37" i="34"/>
  <c r="K36" i="34"/>
  <c r="K35" i="34"/>
  <c r="K34" i="34"/>
  <c r="K33" i="34"/>
  <c r="K32" i="34"/>
  <c r="K31" i="34"/>
  <c r="K30" i="34"/>
  <c r="K29" i="34"/>
  <c r="K28" i="34"/>
  <c r="K27" i="34"/>
  <c r="K26" i="34"/>
  <c r="K25" i="34"/>
  <c r="K24" i="34"/>
  <c r="K23" i="34"/>
  <c r="K22" i="34"/>
  <c r="K21" i="34"/>
  <c r="K20" i="34"/>
  <c r="K19" i="34"/>
  <c r="K18" i="34"/>
  <c r="K17" i="34"/>
  <c r="K16" i="34"/>
  <c r="K15" i="34"/>
  <c r="K14" i="34"/>
  <c r="K13" i="34"/>
  <c r="K12" i="34"/>
  <c r="K11" i="34"/>
  <c r="K10" i="34"/>
  <c r="K9" i="34"/>
  <c r="K8" i="34"/>
  <c r="A1" i="34"/>
  <c r="K7" i="34"/>
  <c r="J6" i="34"/>
  <c r="K200" i="33"/>
  <c r="K199" i="33"/>
  <c r="K198" i="33"/>
  <c r="K197" i="33"/>
  <c r="K196" i="33"/>
  <c r="K195" i="33"/>
  <c r="K194" i="33"/>
  <c r="K193" i="33"/>
  <c r="K192" i="33"/>
  <c r="K191" i="33"/>
  <c r="K190" i="33"/>
  <c r="K189" i="33"/>
  <c r="K188" i="33"/>
  <c r="K187" i="33"/>
  <c r="K186" i="33"/>
  <c r="K185" i="33"/>
  <c r="K184" i="33"/>
  <c r="K183" i="33"/>
  <c r="K182" i="33"/>
  <c r="K181" i="33"/>
  <c r="K180" i="33"/>
  <c r="K179" i="33"/>
  <c r="K178" i="33"/>
  <c r="K177" i="33"/>
  <c r="K176" i="33"/>
  <c r="K175" i="33"/>
  <c r="K174" i="33"/>
  <c r="K173" i="33"/>
  <c r="K172" i="33"/>
  <c r="K171" i="33"/>
  <c r="K170" i="33"/>
  <c r="K169" i="33"/>
  <c r="K168" i="33"/>
  <c r="K167" i="33"/>
  <c r="K166" i="33"/>
  <c r="K165" i="33"/>
  <c r="K164" i="33"/>
  <c r="K163" i="33"/>
  <c r="K162" i="33"/>
  <c r="K161" i="33"/>
  <c r="K160" i="33"/>
  <c r="K159" i="33"/>
  <c r="K158" i="33"/>
  <c r="K157" i="33"/>
  <c r="K156" i="33"/>
  <c r="K155" i="33"/>
  <c r="K154" i="33"/>
  <c r="K153" i="33"/>
  <c r="K152" i="33"/>
  <c r="K151" i="33"/>
  <c r="K150" i="33"/>
  <c r="K149" i="33"/>
  <c r="K148" i="33"/>
  <c r="K147" i="33"/>
  <c r="K146" i="33"/>
  <c r="K145" i="33"/>
  <c r="K144" i="33"/>
  <c r="K143" i="33"/>
  <c r="K142" i="33"/>
  <c r="K141" i="33"/>
  <c r="K140" i="33"/>
  <c r="K139" i="33"/>
  <c r="K138" i="33"/>
  <c r="K137" i="33"/>
  <c r="K136" i="33"/>
  <c r="K135" i="33"/>
  <c r="K134" i="33"/>
  <c r="K133" i="33"/>
  <c r="K132" i="33"/>
  <c r="K131" i="33"/>
  <c r="K130" i="33"/>
  <c r="K129" i="33"/>
  <c r="K128" i="33"/>
  <c r="K127" i="33"/>
  <c r="K126" i="33"/>
  <c r="K125" i="33"/>
  <c r="K124" i="33"/>
  <c r="K123" i="33"/>
  <c r="K122" i="33"/>
  <c r="K121" i="33"/>
  <c r="K120" i="33"/>
  <c r="K119" i="33"/>
  <c r="K118" i="33"/>
  <c r="K117" i="33"/>
  <c r="K116" i="33"/>
  <c r="K115" i="33"/>
  <c r="K114" i="33"/>
  <c r="K113" i="33"/>
  <c r="K112" i="33"/>
  <c r="K111" i="33"/>
  <c r="K110" i="33"/>
  <c r="K109" i="33"/>
  <c r="K108" i="33"/>
  <c r="K107" i="33"/>
  <c r="K106" i="33"/>
  <c r="K105" i="33"/>
  <c r="K104" i="33"/>
  <c r="K103" i="33"/>
  <c r="K102" i="33"/>
  <c r="K101" i="33"/>
  <c r="K100" i="33"/>
  <c r="K99" i="33"/>
  <c r="K98" i="33"/>
  <c r="K97" i="33"/>
  <c r="K96" i="33"/>
  <c r="K95" i="33"/>
  <c r="K94" i="33"/>
  <c r="K93" i="33"/>
  <c r="K92" i="33"/>
  <c r="K91" i="33"/>
  <c r="K90" i="33"/>
  <c r="K89" i="33"/>
  <c r="K88" i="33"/>
  <c r="K87" i="33"/>
  <c r="K86" i="33"/>
  <c r="K85" i="33"/>
  <c r="K84" i="33"/>
  <c r="K83" i="33"/>
  <c r="K82" i="33"/>
  <c r="K81" i="33"/>
  <c r="K80" i="33"/>
  <c r="K79" i="33"/>
  <c r="K78" i="33"/>
  <c r="K77" i="33"/>
  <c r="K76" i="33"/>
  <c r="K75" i="33"/>
  <c r="K74" i="33"/>
  <c r="K73" i="33"/>
  <c r="K72" i="33"/>
  <c r="K71" i="33"/>
  <c r="K70" i="33"/>
  <c r="K69" i="33"/>
  <c r="K68" i="33"/>
  <c r="K67" i="33"/>
  <c r="K66" i="33"/>
  <c r="K65" i="33"/>
  <c r="K64" i="33"/>
  <c r="K63" i="33"/>
  <c r="K62" i="33"/>
  <c r="K61" i="33"/>
  <c r="K60" i="33"/>
  <c r="K59" i="33"/>
  <c r="K58" i="33"/>
  <c r="K57" i="33"/>
  <c r="K56" i="33"/>
  <c r="K55" i="33"/>
  <c r="K54" i="33"/>
  <c r="K53" i="33"/>
  <c r="K52" i="33"/>
  <c r="K51" i="33"/>
  <c r="K50" i="33"/>
  <c r="K49" i="33"/>
  <c r="K48" i="33"/>
  <c r="K47" i="33"/>
  <c r="K46" i="33"/>
  <c r="K45" i="33"/>
  <c r="K44" i="33"/>
  <c r="K43" i="33"/>
  <c r="K42" i="33"/>
  <c r="K41" i="33"/>
  <c r="K40" i="33"/>
  <c r="K39" i="33"/>
  <c r="K38" i="33"/>
  <c r="K37" i="33"/>
  <c r="K36" i="33"/>
  <c r="K35" i="33"/>
  <c r="K34" i="33"/>
  <c r="K33" i="33"/>
  <c r="K32" i="33"/>
  <c r="K31" i="33"/>
  <c r="K30" i="33"/>
  <c r="K29" i="33"/>
  <c r="K28" i="33"/>
  <c r="K27" i="33"/>
  <c r="K26" i="33"/>
  <c r="K25" i="33"/>
  <c r="K24" i="33"/>
  <c r="K23" i="33"/>
  <c r="K22" i="33"/>
  <c r="K21" i="33"/>
  <c r="K20" i="33"/>
  <c r="K19" i="33"/>
  <c r="K18" i="33"/>
  <c r="K17" i="33"/>
  <c r="K16" i="33"/>
  <c r="K15" i="33"/>
  <c r="K14" i="33"/>
  <c r="K13" i="33"/>
  <c r="K12" i="33"/>
  <c r="K11" i="33"/>
  <c r="K10" i="33"/>
  <c r="K9" i="33"/>
  <c r="K8" i="33"/>
  <c r="A1" i="33"/>
  <c r="K7" i="33"/>
  <c r="J6" i="33"/>
  <c r="K100" i="31"/>
  <c r="K99" i="31"/>
  <c r="K98" i="31"/>
  <c r="K97" i="31"/>
  <c r="K96" i="31"/>
  <c r="K95" i="31"/>
  <c r="K94" i="31"/>
  <c r="K93" i="31"/>
  <c r="K92" i="31"/>
  <c r="K91" i="31"/>
  <c r="K90" i="31"/>
  <c r="K89" i="31"/>
  <c r="K88" i="31"/>
  <c r="K87" i="31"/>
  <c r="K86" i="31"/>
  <c r="K85" i="31"/>
  <c r="K84" i="31"/>
  <c r="K83" i="31"/>
  <c r="K82" i="31"/>
  <c r="K81" i="31"/>
  <c r="K80" i="31"/>
  <c r="K79" i="31"/>
  <c r="K78" i="31"/>
  <c r="K77" i="31"/>
  <c r="K76" i="31"/>
  <c r="K75" i="31"/>
  <c r="K74" i="31"/>
  <c r="K73" i="31"/>
  <c r="K72" i="31"/>
  <c r="K71" i="31"/>
  <c r="K70" i="31"/>
  <c r="K69" i="31"/>
  <c r="K68" i="31"/>
  <c r="K67" i="31"/>
  <c r="K66" i="31"/>
  <c r="K65" i="31"/>
  <c r="K64" i="31"/>
  <c r="K63" i="31"/>
  <c r="K62" i="31"/>
  <c r="K61" i="31"/>
  <c r="K60" i="31"/>
  <c r="K59" i="31"/>
  <c r="K58" i="31"/>
  <c r="K57" i="31"/>
  <c r="K56" i="31"/>
  <c r="K55" i="31"/>
  <c r="K54" i="31"/>
  <c r="K53" i="31"/>
  <c r="K52" i="31"/>
  <c r="K51" i="31"/>
  <c r="K50" i="31"/>
  <c r="K49" i="31"/>
  <c r="K48" i="31"/>
  <c r="K47" i="31"/>
  <c r="K46" i="31"/>
  <c r="K45" i="31"/>
  <c r="K44" i="31"/>
  <c r="K43" i="31"/>
  <c r="K42" i="31"/>
  <c r="K41" i="31"/>
  <c r="K40" i="31"/>
  <c r="K39" i="31"/>
  <c r="K38" i="31"/>
  <c r="K37" i="31"/>
  <c r="K36" i="31"/>
  <c r="K35" i="31"/>
  <c r="K34" i="31"/>
  <c r="K33" i="31"/>
  <c r="K32" i="31"/>
  <c r="K31" i="31"/>
  <c r="K30" i="31"/>
  <c r="K29" i="31"/>
  <c r="K28" i="31"/>
  <c r="K27" i="31"/>
  <c r="K26" i="31"/>
  <c r="K25" i="31"/>
  <c r="K24" i="31"/>
  <c r="K23" i="31"/>
  <c r="K22" i="31"/>
  <c r="K21" i="31"/>
  <c r="K20" i="31"/>
  <c r="K19" i="31"/>
  <c r="K18" i="31"/>
  <c r="K17" i="31"/>
  <c r="K16" i="31"/>
  <c r="K15" i="31"/>
  <c r="K14" i="31"/>
  <c r="K13" i="31"/>
  <c r="K12" i="31"/>
  <c r="K11" i="31"/>
  <c r="K10" i="31"/>
  <c r="K9" i="31"/>
  <c r="K8" i="31"/>
  <c r="A1" i="31"/>
  <c r="K7" i="31"/>
  <c r="J6" i="31"/>
  <c r="K100" i="35"/>
  <c r="K99" i="35"/>
  <c r="K98" i="35"/>
  <c r="K97" i="35"/>
  <c r="K96" i="35"/>
  <c r="K95" i="35"/>
  <c r="K94" i="35"/>
  <c r="K93" i="35"/>
  <c r="K92" i="35"/>
  <c r="K91" i="35"/>
  <c r="K90" i="35"/>
  <c r="K89" i="35"/>
  <c r="K88" i="35"/>
  <c r="K87" i="35"/>
  <c r="K86" i="35"/>
  <c r="K85" i="35"/>
  <c r="K84" i="35"/>
  <c r="K83" i="35"/>
  <c r="K82" i="35"/>
  <c r="K81" i="35"/>
  <c r="K80" i="35"/>
  <c r="K79" i="35"/>
  <c r="K78" i="35"/>
  <c r="K77" i="35"/>
  <c r="K76" i="35"/>
  <c r="K75" i="35"/>
  <c r="K74" i="35"/>
  <c r="K73" i="35"/>
  <c r="K72" i="35"/>
  <c r="K71" i="35"/>
  <c r="K70" i="35"/>
  <c r="K69" i="35"/>
  <c r="K68" i="35"/>
  <c r="K67" i="35"/>
  <c r="K66" i="35"/>
  <c r="K65" i="35"/>
  <c r="K64" i="35"/>
  <c r="K63" i="35"/>
  <c r="K62" i="35"/>
  <c r="K61" i="35"/>
  <c r="K60" i="35"/>
  <c r="K59" i="35"/>
  <c r="K58" i="35"/>
  <c r="K57" i="35"/>
  <c r="K56" i="35"/>
  <c r="K55" i="35"/>
  <c r="K54" i="35"/>
  <c r="K53" i="35"/>
  <c r="K52" i="35"/>
  <c r="K51" i="35"/>
  <c r="K50" i="35"/>
  <c r="K49" i="35"/>
  <c r="K48" i="35"/>
  <c r="K47" i="35"/>
  <c r="K46" i="35"/>
  <c r="K45" i="35"/>
  <c r="K44" i="35"/>
  <c r="K43" i="35"/>
  <c r="K42" i="35"/>
  <c r="K41" i="35"/>
  <c r="K40" i="35"/>
  <c r="K39" i="35"/>
  <c r="K38" i="35"/>
  <c r="K37" i="35"/>
  <c r="K36" i="35"/>
  <c r="K35" i="35"/>
  <c r="K34" i="35"/>
  <c r="K33" i="35"/>
  <c r="K32" i="35"/>
  <c r="K31" i="35"/>
  <c r="K30" i="35"/>
  <c r="K29" i="35"/>
  <c r="K28" i="35"/>
  <c r="K27" i="35"/>
  <c r="K26" i="35"/>
  <c r="K25" i="35"/>
  <c r="K24" i="35"/>
  <c r="K23" i="35"/>
  <c r="K22" i="35"/>
  <c r="K21" i="35"/>
  <c r="K20" i="35"/>
  <c r="K19" i="35"/>
  <c r="K18" i="35"/>
  <c r="K17" i="35"/>
  <c r="K16" i="35"/>
  <c r="K15" i="35"/>
  <c r="K14" i="35"/>
  <c r="K13" i="35"/>
  <c r="K12" i="35"/>
  <c r="K11" i="35"/>
  <c r="K10" i="35"/>
  <c r="K9" i="35"/>
  <c r="K8" i="35"/>
  <c r="A1" i="35"/>
  <c r="K7" i="35"/>
  <c r="J6" i="35"/>
  <c r="K99" i="37"/>
  <c r="K98" i="37"/>
  <c r="K97" i="37"/>
  <c r="K96" i="37"/>
  <c r="K95" i="37"/>
  <c r="K94" i="37"/>
  <c r="K93" i="37"/>
  <c r="K92" i="37"/>
  <c r="K91" i="37"/>
  <c r="K90" i="37"/>
  <c r="K89" i="37"/>
  <c r="K88" i="37"/>
  <c r="K87" i="37"/>
  <c r="K86" i="37"/>
  <c r="K85" i="37"/>
  <c r="K84" i="37"/>
  <c r="K83" i="37"/>
  <c r="K82" i="37"/>
  <c r="K81" i="37"/>
  <c r="K80" i="37"/>
  <c r="K79" i="37"/>
  <c r="K78" i="37"/>
  <c r="K77" i="37"/>
  <c r="K76" i="37"/>
  <c r="K75" i="37"/>
  <c r="K74" i="37"/>
  <c r="K73" i="37"/>
  <c r="K72" i="37"/>
  <c r="K71" i="37"/>
  <c r="K70" i="37"/>
  <c r="K69" i="37"/>
  <c r="K68" i="37"/>
  <c r="K67" i="37"/>
  <c r="K66" i="37"/>
  <c r="K65" i="37"/>
  <c r="K64" i="37"/>
  <c r="K63" i="37"/>
  <c r="K62" i="37"/>
  <c r="K61" i="37"/>
  <c r="K60" i="37"/>
  <c r="K59" i="37"/>
  <c r="K58" i="37"/>
  <c r="K57" i="37"/>
  <c r="K56" i="37"/>
  <c r="K55" i="37"/>
  <c r="K54" i="37"/>
  <c r="K53" i="37"/>
  <c r="K52" i="37"/>
  <c r="K51" i="37"/>
  <c r="K50" i="37"/>
  <c r="K49" i="37"/>
  <c r="K48" i="37"/>
  <c r="K47" i="37"/>
  <c r="K46" i="37"/>
  <c r="K45" i="37"/>
  <c r="K44" i="37"/>
  <c r="K43" i="37"/>
  <c r="K42" i="37"/>
  <c r="K41" i="37"/>
  <c r="K40" i="37"/>
  <c r="K39" i="37"/>
  <c r="K38" i="37"/>
  <c r="K37" i="37"/>
  <c r="K36" i="37"/>
  <c r="K35" i="37"/>
  <c r="K34" i="37"/>
  <c r="K33" i="37"/>
  <c r="K32" i="37"/>
  <c r="K31" i="37"/>
  <c r="K30" i="37"/>
  <c r="K29" i="37"/>
  <c r="K28" i="37"/>
  <c r="K27" i="37"/>
  <c r="K26" i="37"/>
  <c r="K25" i="37"/>
  <c r="K24" i="37"/>
  <c r="K23" i="37"/>
  <c r="K22" i="37"/>
  <c r="K21" i="37"/>
  <c r="K20" i="37"/>
  <c r="K19" i="37"/>
  <c r="K18" i="37"/>
  <c r="K17" i="37"/>
  <c r="K16" i="37"/>
  <c r="K15" i="37"/>
  <c r="K14" i="37"/>
  <c r="K13" i="37"/>
  <c r="K12" i="37"/>
  <c r="K11" i="37"/>
  <c r="K10" i="37"/>
  <c r="K9" i="37"/>
  <c r="K8" i="37"/>
  <c r="A1" i="37"/>
  <c r="K7" i="37"/>
  <c r="J6" i="37"/>
  <c r="K200" i="36"/>
  <c r="K199" i="36"/>
  <c r="K198" i="36"/>
  <c r="K197" i="36"/>
  <c r="K196" i="36"/>
  <c r="K195" i="36"/>
  <c r="K194" i="36"/>
  <c r="K193" i="36"/>
  <c r="K192" i="36"/>
  <c r="K191" i="36"/>
  <c r="K190" i="36"/>
  <c r="K189" i="36"/>
  <c r="K188" i="36"/>
  <c r="K187" i="36"/>
  <c r="K186" i="36"/>
  <c r="K185" i="36"/>
  <c r="K184" i="36"/>
  <c r="K183" i="36"/>
  <c r="K182" i="36"/>
  <c r="K181" i="36"/>
  <c r="K180" i="36"/>
  <c r="K179" i="36"/>
  <c r="K178" i="36"/>
  <c r="K177" i="36"/>
  <c r="K176" i="36"/>
  <c r="K175" i="36"/>
  <c r="K174" i="36"/>
  <c r="K173" i="36"/>
  <c r="K172" i="36"/>
  <c r="K171" i="36"/>
  <c r="K170" i="36"/>
  <c r="K169" i="36"/>
  <c r="K168" i="36"/>
  <c r="K167" i="36"/>
  <c r="K166" i="36"/>
  <c r="K165" i="36"/>
  <c r="K164" i="36"/>
  <c r="K163" i="36"/>
  <c r="K162" i="36"/>
  <c r="K161" i="36"/>
  <c r="K160" i="36"/>
  <c r="K159" i="36"/>
  <c r="K158" i="36"/>
  <c r="K157" i="36"/>
  <c r="K156" i="36"/>
  <c r="K155" i="36"/>
  <c r="K154" i="36"/>
  <c r="K153" i="36"/>
  <c r="K152" i="36"/>
  <c r="K151" i="36"/>
  <c r="K150" i="36"/>
  <c r="K149" i="36"/>
  <c r="K148" i="36"/>
  <c r="K147" i="36"/>
  <c r="K146" i="36"/>
  <c r="K145" i="36"/>
  <c r="K144" i="36"/>
  <c r="K143" i="36"/>
  <c r="K142" i="36"/>
  <c r="K141" i="36"/>
  <c r="K140" i="36"/>
  <c r="K139" i="36"/>
  <c r="K138" i="36"/>
  <c r="K137" i="36"/>
  <c r="K136" i="36"/>
  <c r="K135" i="36"/>
  <c r="K134" i="36"/>
  <c r="K133" i="36"/>
  <c r="K132" i="36"/>
  <c r="K131" i="36"/>
  <c r="K130" i="36"/>
  <c r="K129" i="36"/>
  <c r="K128" i="36"/>
  <c r="K127" i="36"/>
  <c r="K126" i="36"/>
  <c r="K125" i="36"/>
  <c r="K124" i="36"/>
  <c r="K123" i="36"/>
  <c r="K122" i="36"/>
  <c r="K121" i="36"/>
  <c r="K120" i="36"/>
  <c r="K119" i="36"/>
  <c r="K118" i="36"/>
  <c r="K117" i="36"/>
  <c r="K116" i="36"/>
  <c r="K115" i="36"/>
  <c r="K114" i="36"/>
  <c r="K113" i="36"/>
  <c r="K112" i="36"/>
  <c r="K111" i="36"/>
  <c r="K110" i="36"/>
  <c r="K109" i="36"/>
  <c r="K108" i="36"/>
  <c r="K107" i="36"/>
  <c r="K106" i="36"/>
  <c r="K105" i="36"/>
  <c r="K104" i="36"/>
  <c r="K103" i="36"/>
  <c r="K102" i="36"/>
  <c r="K101" i="36"/>
  <c r="K100" i="36"/>
  <c r="K99" i="36"/>
  <c r="K98" i="36"/>
  <c r="K97" i="36"/>
  <c r="K96" i="36"/>
  <c r="K95" i="36"/>
  <c r="K94" i="36"/>
  <c r="K93" i="36"/>
  <c r="K92" i="36"/>
  <c r="K91" i="36"/>
  <c r="K90" i="36"/>
  <c r="K89" i="36"/>
  <c r="K88" i="36"/>
  <c r="K87" i="36"/>
  <c r="K86" i="36"/>
  <c r="K85" i="36"/>
  <c r="K84" i="36"/>
  <c r="K83" i="36"/>
  <c r="K82" i="36"/>
  <c r="K81" i="36"/>
  <c r="K80" i="36"/>
  <c r="K79" i="36"/>
  <c r="K78" i="36"/>
  <c r="K77" i="36"/>
  <c r="K76" i="36"/>
  <c r="K75" i="36"/>
  <c r="K74" i="36"/>
  <c r="K73" i="36"/>
  <c r="K72" i="36"/>
  <c r="K71" i="36"/>
  <c r="K70" i="36"/>
  <c r="K69" i="36"/>
  <c r="K68" i="36"/>
  <c r="K67" i="36"/>
  <c r="K66" i="36"/>
  <c r="K65" i="36"/>
  <c r="K64" i="36"/>
  <c r="K63" i="36"/>
  <c r="K62" i="36"/>
  <c r="K61" i="36"/>
  <c r="K60" i="36"/>
  <c r="K59" i="36"/>
  <c r="K58" i="36"/>
  <c r="K57" i="36"/>
  <c r="K56" i="36"/>
  <c r="K55" i="36"/>
  <c r="K54" i="36"/>
  <c r="K53" i="36"/>
  <c r="K52" i="36"/>
  <c r="K51" i="36"/>
  <c r="K50" i="36"/>
  <c r="K49" i="36"/>
  <c r="K48" i="36"/>
  <c r="K47" i="36"/>
  <c r="K46" i="36"/>
  <c r="K45" i="36"/>
  <c r="K44" i="36"/>
  <c r="K43" i="36"/>
  <c r="K42" i="36"/>
  <c r="K41" i="36"/>
  <c r="K40" i="36"/>
  <c r="K39" i="36"/>
  <c r="K38" i="36"/>
  <c r="K37" i="36"/>
  <c r="K36" i="36"/>
  <c r="K35" i="36"/>
  <c r="K34" i="36"/>
  <c r="K33" i="36"/>
  <c r="K32" i="36"/>
  <c r="K31" i="36"/>
  <c r="K30" i="36"/>
  <c r="K29" i="36"/>
  <c r="K28" i="36"/>
  <c r="K27" i="36"/>
  <c r="K26" i="36"/>
  <c r="K25" i="36"/>
  <c r="K24" i="36"/>
  <c r="K23" i="36"/>
  <c r="K22" i="36"/>
  <c r="K21" i="36"/>
  <c r="K20" i="36"/>
  <c r="K19" i="36"/>
  <c r="K18" i="36"/>
  <c r="K17" i="36"/>
  <c r="K16" i="36"/>
  <c r="K15" i="36"/>
  <c r="K14" i="36"/>
  <c r="K13" i="36"/>
  <c r="K12" i="36"/>
  <c r="K11" i="36"/>
  <c r="K10" i="36"/>
  <c r="K9" i="36"/>
  <c r="K8" i="36"/>
  <c r="A1" i="36"/>
  <c r="K7" i="36"/>
  <c r="K200" i="58"/>
  <c r="K199" i="58"/>
  <c r="K198" i="58"/>
  <c r="K197" i="58"/>
  <c r="K196" i="58"/>
  <c r="K195" i="58"/>
  <c r="K194" i="58"/>
  <c r="K193" i="58"/>
  <c r="K192" i="58"/>
  <c r="K191" i="58"/>
  <c r="K190" i="58"/>
  <c r="K189" i="58"/>
  <c r="K188" i="58"/>
  <c r="K187" i="58"/>
  <c r="K186" i="58"/>
  <c r="K185" i="58"/>
  <c r="K184" i="58"/>
  <c r="K183" i="58"/>
  <c r="K182" i="58"/>
  <c r="K181" i="58"/>
  <c r="K180" i="58"/>
  <c r="K179" i="58"/>
  <c r="K178" i="58"/>
  <c r="K177" i="58"/>
  <c r="K176" i="58"/>
  <c r="K175" i="58"/>
  <c r="K174" i="58"/>
  <c r="K173" i="58"/>
  <c r="K172" i="58"/>
  <c r="K171" i="58"/>
  <c r="K170" i="58"/>
  <c r="K169" i="58"/>
  <c r="K168" i="58"/>
  <c r="K167" i="58"/>
  <c r="K166" i="58"/>
  <c r="K165" i="58"/>
  <c r="K164" i="58"/>
  <c r="K163" i="58"/>
  <c r="K162" i="58"/>
  <c r="K161" i="58"/>
  <c r="K160" i="58"/>
  <c r="K159" i="58"/>
  <c r="K158" i="58"/>
  <c r="K157" i="58"/>
  <c r="K156" i="58"/>
  <c r="K155" i="58"/>
  <c r="K154" i="58"/>
  <c r="K153" i="58"/>
  <c r="K152" i="58"/>
  <c r="K151" i="58"/>
  <c r="K150" i="58"/>
  <c r="K149" i="58"/>
  <c r="K148" i="58"/>
  <c r="K147" i="58"/>
  <c r="K146" i="58"/>
  <c r="K145" i="58"/>
  <c r="K144" i="58"/>
  <c r="K143" i="58"/>
  <c r="K142" i="58"/>
  <c r="K141" i="58"/>
  <c r="K140" i="58"/>
  <c r="K139" i="58"/>
  <c r="K138" i="58"/>
  <c r="K137" i="58"/>
  <c r="K136" i="58"/>
  <c r="K135" i="58"/>
  <c r="K134" i="58"/>
  <c r="K133" i="58"/>
  <c r="K132" i="58"/>
  <c r="K131" i="58"/>
  <c r="K130" i="58"/>
  <c r="K129" i="58"/>
  <c r="K128" i="58"/>
  <c r="K127" i="58"/>
  <c r="K126" i="58"/>
  <c r="K125" i="58"/>
  <c r="K124" i="58"/>
  <c r="K123" i="58"/>
  <c r="K122" i="58"/>
  <c r="K121" i="58"/>
  <c r="K120" i="58"/>
  <c r="K119" i="58"/>
  <c r="K118" i="58"/>
  <c r="K117" i="58"/>
  <c r="K116" i="58"/>
  <c r="K115" i="58"/>
  <c r="K114" i="58"/>
  <c r="K113" i="58"/>
  <c r="K112" i="58"/>
  <c r="K111" i="58"/>
  <c r="K110" i="58"/>
  <c r="K109" i="58"/>
  <c r="K108" i="58"/>
  <c r="K107" i="58"/>
  <c r="K106" i="58"/>
  <c r="K105" i="58"/>
  <c r="K104" i="58"/>
  <c r="K103" i="58"/>
  <c r="K102" i="58"/>
  <c r="K101" i="58"/>
  <c r="K100" i="58"/>
  <c r="K99" i="58"/>
  <c r="K98" i="58"/>
  <c r="K97" i="58"/>
  <c r="K96" i="58"/>
  <c r="K95" i="58"/>
  <c r="K94" i="58"/>
  <c r="K93" i="58"/>
  <c r="K92" i="58"/>
  <c r="K91" i="58"/>
  <c r="K90" i="58"/>
  <c r="K89" i="58"/>
  <c r="K88" i="58"/>
  <c r="K87" i="58"/>
  <c r="K86" i="58"/>
  <c r="K85" i="58"/>
  <c r="K84" i="58"/>
  <c r="K83" i="58"/>
  <c r="K82" i="58"/>
  <c r="K81" i="58"/>
  <c r="K80" i="58"/>
  <c r="K79" i="58"/>
  <c r="K78" i="58"/>
  <c r="K77" i="58"/>
  <c r="K76" i="58"/>
  <c r="K75" i="58"/>
  <c r="K74" i="58"/>
  <c r="K73" i="58"/>
  <c r="K72" i="58"/>
  <c r="K71" i="58"/>
  <c r="K70" i="58"/>
  <c r="K69" i="58"/>
  <c r="K68" i="58"/>
  <c r="K67" i="58"/>
  <c r="K66" i="58"/>
  <c r="K65" i="58"/>
  <c r="K64" i="58"/>
  <c r="K63" i="58"/>
  <c r="K62" i="58"/>
  <c r="K61" i="58"/>
  <c r="K60" i="58"/>
  <c r="K59" i="58"/>
  <c r="K58" i="58"/>
  <c r="K57" i="58"/>
  <c r="K56" i="58"/>
  <c r="K55" i="58"/>
  <c r="K54" i="58"/>
  <c r="K53" i="58"/>
  <c r="K52" i="58"/>
  <c r="K51" i="58"/>
  <c r="K50" i="58"/>
  <c r="K49" i="58"/>
  <c r="K48" i="58"/>
  <c r="K47" i="58"/>
  <c r="K46" i="58"/>
  <c r="K45" i="58"/>
  <c r="K44" i="58"/>
  <c r="K43" i="58"/>
  <c r="K42" i="58"/>
  <c r="K41" i="58"/>
  <c r="K40" i="58"/>
  <c r="K39" i="58"/>
  <c r="K38" i="58"/>
  <c r="K37" i="58"/>
  <c r="K36" i="58"/>
  <c r="K35" i="58"/>
  <c r="K34" i="58"/>
  <c r="K33" i="58"/>
  <c r="K32" i="58"/>
  <c r="K31" i="58"/>
  <c r="K30" i="58"/>
  <c r="K29" i="58"/>
  <c r="K28" i="58"/>
  <c r="K27" i="58"/>
  <c r="K26" i="58"/>
  <c r="K25" i="58"/>
  <c r="K24" i="58"/>
  <c r="K23" i="58"/>
  <c r="K22" i="58"/>
  <c r="K21" i="58"/>
  <c r="K20" i="58"/>
  <c r="K19" i="58"/>
  <c r="K18" i="58"/>
  <c r="K17" i="58"/>
  <c r="K16" i="58"/>
  <c r="K15" i="58"/>
  <c r="K14" i="58"/>
  <c r="K13" i="58"/>
  <c r="K12" i="58"/>
  <c r="K11" i="58"/>
  <c r="K10" i="58"/>
  <c r="K9" i="58"/>
  <c r="K8" i="58"/>
  <c r="A1" i="58"/>
  <c r="K7" i="58"/>
  <c r="J6" i="58"/>
  <c r="K100" i="25"/>
  <c r="K99" i="25"/>
  <c r="K98" i="25"/>
  <c r="K97" i="25"/>
  <c r="K96" i="25"/>
  <c r="K95" i="25"/>
  <c r="K94" i="25"/>
  <c r="K93" i="25"/>
  <c r="K92" i="25"/>
  <c r="K91" i="25"/>
  <c r="K90" i="25"/>
  <c r="K89" i="25"/>
  <c r="K88" i="25"/>
  <c r="K87" i="25"/>
  <c r="K86" i="25"/>
  <c r="K85" i="25"/>
  <c r="K84" i="25"/>
  <c r="K83" i="25"/>
  <c r="K82" i="25"/>
  <c r="K81" i="25"/>
  <c r="K80" i="25"/>
  <c r="K79" i="25"/>
  <c r="K78" i="25"/>
  <c r="K77" i="25"/>
  <c r="K76" i="25"/>
  <c r="K75" i="25"/>
  <c r="K74" i="25"/>
  <c r="K73" i="25"/>
  <c r="K72" i="25"/>
  <c r="K71" i="25"/>
  <c r="K70" i="25"/>
  <c r="K69" i="25"/>
  <c r="K68" i="25"/>
  <c r="K67" i="25"/>
  <c r="K66" i="25"/>
  <c r="K65" i="25"/>
  <c r="K64" i="25"/>
  <c r="K63" i="25"/>
  <c r="K62" i="25"/>
  <c r="K61" i="25"/>
  <c r="K60" i="25"/>
  <c r="K59" i="25"/>
  <c r="K58" i="25"/>
  <c r="K57" i="25"/>
  <c r="K56" i="25"/>
  <c r="K55" i="25"/>
  <c r="K54" i="25"/>
  <c r="K53" i="25"/>
  <c r="K52" i="25"/>
  <c r="K51" i="25"/>
  <c r="K50" i="25"/>
  <c r="K49" i="25"/>
  <c r="K48" i="25"/>
  <c r="K47" i="25"/>
  <c r="K46" i="25"/>
  <c r="K45" i="25"/>
  <c r="K44" i="25"/>
  <c r="K43" i="25"/>
  <c r="K42" i="25"/>
  <c r="K41" i="25"/>
  <c r="K40" i="25"/>
  <c r="K39" i="25"/>
  <c r="K38" i="25"/>
  <c r="K37" i="25"/>
  <c r="K36" i="25"/>
  <c r="K35" i="25"/>
  <c r="K34" i="25"/>
  <c r="K33" i="25"/>
  <c r="K32" i="25"/>
  <c r="K31" i="25"/>
  <c r="K30" i="25"/>
  <c r="K29" i="25"/>
  <c r="K28" i="25"/>
  <c r="K27" i="25"/>
  <c r="K26" i="25"/>
  <c r="K25" i="25"/>
  <c r="K24" i="25"/>
  <c r="K23" i="25"/>
  <c r="K22" i="25"/>
  <c r="K21" i="25"/>
  <c r="K20" i="25"/>
  <c r="K19" i="25"/>
  <c r="K18" i="25"/>
  <c r="K17" i="25"/>
  <c r="K16" i="25"/>
  <c r="K15" i="25"/>
  <c r="K14" i="25"/>
  <c r="K13" i="25"/>
  <c r="K12" i="25"/>
  <c r="K11" i="25"/>
  <c r="K10" i="25"/>
  <c r="K9" i="25"/>
  <c r="K8" i="25"/>
  <c r="A1" i="25"/>
  <c r="K7" i="25"/>
  <c r="K100" i="57"/>
  <c r="K99" i="57"/>
  <c r="K98" i="57"/>
  <c r="K97" i="57"/>
  <c r="K96" i="57"/>
  <c r="K95" i="57"/>
  <c r="K94" i="57"/>
  <c r="K93" i="57"/>
  <c r="K92" i="57"/>
  <c r="K91" i="57"/>
  <c r="K90" i="57"/>
  <c r="K89" i="57"/>
  <c r="K88" i="57"/>
  <c r="K87" i="57"/>
  <c r="K86" i="57"/>
  <c r="K85" i="57"/>
  <c r="K84" i="57"/>
  <c r="K83" i="57"/>
  <c r="K82" i="57"/>
  <c r="K81" i="57"/>
  <c r="K80" i="57"/>
  <c r="K79" i="57"/>
  <c r="K78" i="57"/>
  <c r="K77" i="57"/>
  <c r="K76" i="57"/>
  <c r="K75" i="57"/>
  <c r="K74" i="57"/>
  <c r="K73" i="57"/>
  <c r="K72" i="57"/>
  <c r="K71" i="57"/>
  <c r="K70" i="57"/>
  <c r="K69" i="57"/>
  <c r="K68" i="57"/>
  <c r="K67" i="57"/>
  <c r="K66" i="57"/>
  <c r="K65" i="57"/>
  <c r="K64" i="57"/>
  <c r="K63" i="57"/>
  <c r="K62" i="57"/>
  <c r="K61" i="57"/>
  <c r="K60" i="57"/>
  <c r="K59" i="57"/>
  <c r="K58" i="57"/>
  <c r="K57" i="57"/>
  <c r="K56" i="57"/>
  <c r="K55" i="57"/>
  <c r="K54" i="57"/>
  <c r="K53" i="57"/>
  <c r="K52" i="57"/>
  <c r="K51" i="57"/>
  <c r="K50" i="57"/>
  <c r="K49" i="57"/>
  <c r="K48" i="57"/>
  <c r="K47" i="57"/>
  <c r="K46" i="57"/>
  <c r="K45" i="57"/>
  <c r="K44" i="57"/>
  <c r="K43" i="57"/>
  <c r="K42" i="57"/>
  <c r="K41" i="57"/>
  <c r="K40" i="57"/>
  <c r="K39" i="57"/>
  <c r="K38" i="57"/>
  <c r="K37" i="57"/>
  <c r="K36" i="57"/>
  <c r="K35" i="57"/>
  <c r="K34" i="57"/>
  <c r="K33" i="57"/>
  <c r="K32" i="57"/>
  <c r="K31" i="57"/>
  <c r="K30" i="57"/>
  <c r="K29" i="57"/>
  <c r="K28" i="57"/>
  <c r="K27" i="57"/>
  <c r="K26" i="57"/>
  <c r="K25" i="57"/>
  <c r="K24" i="57"/>
  <c r="K23" i="57"/>
  <c r="K22" i="57"/>
  <c r="K21" i="57"/>
  <c r="K20" i="57"/>
  <c r="K19" i="57"/>
  <c r="K18" i="57"/>
  <c r="K17" i="57"/>
  <c r="K16" i="57"/>
  <c r="K15" i="57"/>
  <c r="K14" i="57"/>
  <c r="K13" i="57"/>
  <c r="K12" i="57"/>
  <c r="K11" i="57"/>
  <c r="K10" i="57"/>
  <c r="K9" i="57"/>
  <c r="K8" i="57"/>
  <c r="A1" i="57"/>
  <c r="K7" i="57"/>
  <c r="K100" i="56"/>
  <c r="K99" i="56"/>
  <c r="K98" i="56"/>
  <c r="K97" i="56"/>
  <c r="K96" i="56"/>
  <c r="K95" i="56"/>
  <c r="K94" i="56"/>
  <c r="K93" i="56"/>
  <c r="K92" i="56"/>
  <c r="K91" i="56"/>
  <c r="K90" i="56"/>
  <c r="K89" i="56"/>
  <c r="K88" i="56"/>
  <c r="K87" i="56"/>
  <c r="K86" i="56"/>
  <c r="K85" i="56"/>
  <c r="K84" i="56"/>
  <c r="K83" i="56"/>
  <c r="K82" i="56"/>
  <c r="K81" i="56"/>
  <c r="K80" i="56"/>
  <c r="K79" i="56"/>
  <c r="K78" i="56"/>
  <c r="K77" i="56"/>
  <c r="K76" i="56"/>
  <c r="K75" i="56"/>
  <c r="K74" i="56"/>
  <c r="K73" i="56"/>
  <c r="K72" i="56"/>
  <c r="K71" i="56"/>
  <c r="K70" i="56"/>
  <c r="K69" i="56"/>
  <c r="K68" i="56"/>
  <c r="K67" i="56"/>
  <c r="K66" i="56"/>
  <c r="K65" i="56"/>
  <c r="K64" i="56"/>
  <c r="K63" i="56"/>
  <c r="K62" i="56"/>
  <c r="K61" i="56"/>
  <c r="K60" i="56"/>
  <c r="K59" i="56"/>
  <c r="K58" i="56"/>
  <c r="K57" i="56"/>
  <c r="K56" i="56"/>
  <c r="K55" i="56"/>
  <c r="K54" i="56"/>
  <c r="K53" i="56"/>
  <c r="K52" i="56"/>
  <c r="K51" i="56"/>
  <c r="K50" i="56"/>
  <c r="K49" i="56"/>
  <c r="K48" i="56"/>
  <c r="K47" i="56"/>
  <c r="K46" i="56"/>
  <c r="K45" i="56"/>
  <c r="K44" i="56"/>
  <c r="K43" i="56"/>
  <c r="K42" i="56"/>
  <c r="K41" i="56"/>
  <c r="K40" i="56"/>
  <c r="K39" i="56"/>
  <c r="K38" i="56"/>
  <c r="K37" i="56"/>
  <c r="K36" i="56"/>
  <c r="K35" i="56"/>
  <c r="K34" i="56"/>
  <c r="K33" i="56"/>
  <c r="K32" i="56"/>
  <c r="K31" i="56"/>
  <c r="K30" i="56"/>
  <c r="K29" i="56"/>
  <c r="K28" i="56"/>
  <c r="K27" i="56"/>
  <c r="K26" i="56"/>
  <c r="K25" i="56"/>
  <c r="K24" i="56"/>
  <c r="K23" i="56"/>
  <c r="K22" i="56"/>
  <c r="K21" i="56"/>
  <c r="K20" i="56"/>
  <c r="K19" i="56"/>
  <c r="K18" i="56"/>
  <c r="K17" i="56"/>
  <c r="K16" i="56"/>
  <c r="K15" i="56"/>
  <c r="K14" i="56"/>
  <c r="K13" i="56"/>
  <c r="K12" i="56"/>
  <c r="K11" i="56"/>
  <c r="K10" i="56"/>
  <c r="K9" i="56"/>
  <c r="K8" i="56"/>
  <c r="A1" i="56"/>
  <c r="K7" i="56"/>
  <c r="K100" i="55"/>
  <c r="K99" i="55"/>
  <c r="K98" i="55"/>
  <c r="K97" i="55"/>
  <c r="K96" i="55"/>
  <c r="K95" i="55"/>
  <c r="K94" i="55"/>
  <c r="K93" i="55"/>
  <c r="K92" i="55"/>
  <c r="K91" i="55"/>
  <c r="K90" i="55"/>
  <c r="K89" i="55"/>
  <c r="K88" i="55"/>
  <c r="K87" i="55"/>
  <c r="K86" i="55"/>
  <c r="K85" i="55"/>
  <c r="K84" i="55"/>
  <c r="K83" i="55"/>
  <c r="K82" i="55"/>
  <c r="K81" i="55"/>
  <c r="K80" i="55"/>
  <c r="K79" i="55"/>
  <c r="K78" i="55"/>
  <c r="K77" i="55"/>
  <c r="K76" i="55"/>
  <c r="K75" i="55"/>
  <c r="K74" i="55"/>
  <c r="K73" i="55"/>
  <c r="K72" i="55"/>
  <c r="K71" i="55"/>
  <c r="K70" i="55"/>
  <c r="K69" i="55"/>
  <c r="K68" i="55"/>
  <c r="K67" i="55"/>
  <c r="K66" i="55"/>
  <c r="K65" i="55"/>
  <c r="K64" i="55"/>
  <c r="K63" i="55"/>
  <c r="K62" i="55"/>
  <c r="K61" i="55"/>
  <c r="K60" i="55"/>
  <c r="K59" i="55"/>
  <c r="K58" i="55"/>
  <c r="K57" i="55"/>
  <c r="K56" i="55"/>
  <c r="K55" i="55"/>
  <c r="K54" i="55"/>
  <c r="K53" i="55"/>
  <c r="K52" i="55"/>
  <c r="K51" i="55"/>
  <c r="K50" i="55"/>
  <c r="K49" i="55"/>
  <c r="K48" i="55"/>
  <c r="K47" i="55"/>
  <c r="K46" i="55"/>
  <c r="K45" i="55"/>
  <c r="K44" i="55"/>
  <c r="K43" i="55"/>
  <c r="K42" i="55"/>
  <c r="K41" i="55"/>
  <c r="K40" i="55"/>
  <c r="K39" i="55"/>
  <c r="K38" i="55"/>
  <c r="K37" i="55"/>
  <c r="K36" i="55"/>
  <c r="K35" i="55"/>
  <c r="K34" i="55"/>
  <c r="K33" i="55"/>
  <c r="K32" i="55"/>
  <c r="K31" i="55"/>
  <c r="K30" i="55"/>
  <c r="K29" i="55"/>
  <c r="K28" i="55"/>
  <c r="K27" i="55"/>
  <c r="K26" i="55"/>
  <c r="K25" i="55"/>
  <c r="K24" i="55"/>
  <c r="K23" i="55"/>
  <c r="K22" i="55"/>
  <c r="K21" i="55"/>
  <c r="K20" i="55"/>
  <c r="K19" i="55"/>
  <c r="K18" i="55"/>
  <c r="K17" i="55"/>
  <c r="K16" i="55"/>
  <c r="K15" i="55"/>
  <c r="K14" i="55"/>
  <c r="K13" i="55"/>
  <c r="K12" i="55"/>
  <c r="K11" i="55"/>
  <c r="K10" i="55"/>
  <c r="K9" i="55"/>
  <c r="K8" i="55"/>
  <c r="A1" i="55"/>
  <c r="K7" i="55"/>
  <c r="J6" i="55"/>
  <c r="K100" i="54"/>
  <c r="K99" i="54"/>
  <c r="K98" i="54"/>
  <c r="K97" i="54"/>
  <c r="K96" i="54"/>
  <c r="K95" i="54"/>
  <c r="K94" i="54"/>
  <c r="K93" i="54"/>
  <c r="K92" i="54"/>
  <c r="K91" i="54"/>
  <c r="K90" i="54"/>
  <c r="K89" i="54"/>
  <c r="K88" i="54"/>
  <c r="K87" i="54"/>
  <c r="K86" i="54"/>
  <c r="K85" i="54"/>
  <c r="K84" i="54"/>
  <c r="K83" i="54"/>
  <c r="K82" i="54"/>
  <c r="K81" i="54"/>
  <c r="K80" i="54"/>
  <c r="K79" i="54"/>
  <c r="K78" i="54"/>
  <c r="K77" i="54"/>
  <c r="K76" i="54"/>
  <c r="K75" i="54"/>
  <c r="K74" i="54"/>
  <c r="K73" i="54"/>
  <c r="K72" i="54"/>
  <c r="K71" i="54"/>
  <c r="K70" i="54"/>
  <c r="K69" i="54"/>
  <c r="K68" i="54"/>
  <c r="K67" i="54"/>
  <c r="K66" i="54"/>
  <c r="K65" i="54"/>
  <c r="K64" i="54"/>
  <c r="K63" i="54"/>
  <c r="K62" i="54"/>
  <c r="K61" i="54"/>
  <c r="K60" i="54"/>
  <c r="K59" i="54"/>
  <c r="K58" i="54"/>
  <c r="K57" i="54"/>
  <c r="K56" i="54"/>
  <c r="K55" i="54"/>
  <c r="K54" i="54"/>
  <c r="K53" i="54"/>
  <c r="K52" i="54"/>
  <c r="K51" i="54"/>
  <c r="K50" i="54"/>
  <c r="K49" i="54"/>
  <c r="K48" i="54"/>
  <c r="K47" i="54"/>
  <c r="K46" i="54"/>
  <c r="K45" i="54"/>
  <c r="K44" i="54"/>
  <c r="K43" i="54"/>
  <c r="K42" i="54"/>
  <c r="K41" i="54"/>
  <c r="K40" i="54"/>
  <c r="K39" i="54"/>
  <c r="K38" i="54"/>
  <c r="K37" i="54"/>
  <c r="K36" i="54"/>
  <c r="K35" i="54"/>
  <c r="K34" i="54"/>
  <c r="K33" i="54"/>
  <c r="K32" i="54"/>
  <c r="K31" i="54"/>
  <c r="K30" i="54"/>
  <c r="K29" i="54"/>
  <c r="K28" i="54"/>
  <c r="K27" i="54"/>
  <c r="K26" i="54"/>
  <c r="K25" i="54"/>
  <c r="K24" i="54"/>
  <c r="K23" i="54"/>
  <c r="K22" i="54"/>
  <c r="K21" i="54"/>
  <c r="K20" i="54"/>
  <c r="K19" i="54"/>
  <c r="K18" i="54"/>
  <c r="K17" i="54"/>
  <c r="K16" i="54"/>
  <c r="K15" i="54"/>
  <c r="K14" i="54"/>
  <c r="K13" i="54"/>
  <c r="K12" i="54"/>
  <c r="K11" i="54"/>
  <c r="K10" i="54"/>
  <c r="K9" i="54"/>
  <c r="K8" i="54"/>
  <c r="A1" i="54"/>
  <c r="K7" i="54"/>
  <c r="K100" i="53"/>
  <c r="K99" i="53"/>
  <c r="K98" i="53"/>
  <c r="K97" i="53"/>
  <c r="K96" i="53"/>
  <c r="K95" i="53"/>
  <c r="K94" i="53"/>
  <c r="K93" i="53"/>
  <c r="K92" i="53"/>
  <c r="K91" i="53"/>
  <c r="K90" i="53"/>
  <c r="K89" i="53"/>
  <c r="K88" i="53"/>
  <c r="K87" i="53"/>
  <c r="K86" i="53"/>
  <c r="K85" i="53"/>
  <c r="K84" i="53"/>
  <c r="K83" i="53"/>
  <c r="K82" i="53"/>
  <c r="K81" i="53"/>
  <c r="K80" i="53"/>
  <c r="K79" i="53"/>
  <c r="K78" i="53"/>
  <c r="K77" i="53"/>
  <c r="K76" i="53"/>
  <c r="K75" i="53"/>
  <c r="K74" i="53"/>
  <c r="K73" i="53"/>
  <c r="K72" i="53"/>
  <c r="K71" i="53"/>
  <c r="K70" i="53"/>
  <c r="K69" i="53"/>
  <c r="K68" i="53"/>
  <c r="K67" i="53"/>
  <c r="K66" i="53"/>
  <c r="K65" i="53"/>
  <c r="K64" i="53"/>
  <c r="K63" i="53"/>
  <c r="K62" i="53"/>
  <c r="K61" i="53"/>
  <c r="K60" i="53"/>
  <c r="K59" i="53"/>
  <c r="K58" i="53"/>
  <c r="K57" i="53"/>
  <c r="K56" i="53"/>
  <c r="K55" i="53"/>
  <c r="K54" i="53"/>
  <c r="K53" i="53"/>
  <c r="K52" i="53"/>
  <c r="K51" i="53"/>
  <c r="K50" i="53"/>
  <c r="K49" i="53"/>
  <c r="K48" i="53"/>
  <c r="K47" i="53"/>
  <c r="K46" i="53"/>
  <c r="K45" i="53"/>
  <c r="K44" i="53"/>
  <c r="K43" i="53"/>
  <c r="K42" i="53"/>
  <c r="K41" i="53"/>
  <c r="K40" i="53"/>
  <c r="K39" i="53"/>
  <c r="K38" i="53"/>
  <c r="K37" i="53"/>
  <c r="K36" i="53"/>
  <c r="K35" i="53"/>
  <c r="K34" i="53"/>
  <c r="K33" i="53"/>
  <c r="K32" i="53"/>
  <c r="K31" i="53"/>
  <c r="K30" i="53"/>
  <c r="K29" i="53"/>
  <c r="K28" i="53"/>
  <c r="K27" i="53"/>
  <c r="K26" i="53"/>
  <c r="K25" i="53"/>
  <c r="K24" i="53"/>
  <c r="K23" i="53"/>
  <c r="K22" i="53"/>
  <c r="K21" i="53"/>
  <c r="K20" i="53"/>
  <c r="K19" i="53"/>
  <c r="K18" i="53"/>
  <c r="K17" i="53"/>
  <c r="K16" i="53"/>
  <c r="K15" i="53"/>
  <c r="K14" i="53"/>
  <c r="K13" i="53"/>
  <c r="K12" i="53"/>
  <c r="K11" i="53"/>
  <c r="K10" i="53"/>
  <c r="K9" i="53"/>
  <c r="K8" i="53"/>
  <c r="A1" i="53"/>
  <c r="K7" i="53"/>
  <c r="J6" i="53"/>
  <c r="K70" i="52"/>
  <c r="K69" i="52"/>
  <c r="K68" i="52"/>
  <c r="K67" i="52"/>
  <c r="K66" i="52"/>
  <c r="K65" i="52"/>
  <c r="K64" i="52"/>
  <c r="K63" i="52"/>
  <c r="K62" i="52"/>
  <c r="K61" i="52"/>
  <c r="K60" i="52"/>
  <c r="K59" i="52"/>
  <c r="K58" i="52"/>
  <c r="K57" i="52"/>
  <c r="K56" i="52"/>
  <c r="K55" i="52"/>
  <c r="K54" i="52"/>
  <c r="K53" i="52"/>
  <c r="K52" i="52"/>
  <c r="K51" i="52"/>
  <c r="K50" i="52"/>
  <c r="K49" i="52"/>
  <c r="K48" i="52"/>
  <c r="K47" i="52"/>
  <c r="K46" i="52"/>
  <c r="K45" i="52"/>
  <c r="K44" i="52"/>
  <c r="K43" i="52"/>
  <c r="K42" i="52"/>
  <c r="K41" i="52"/>
  <c r="K40" i="52"/>
  <c r="K39" i="52"/>
  <c r="K38" i="52"/>
  <c r="K37" i="52"/>
  <c r="K36" i="52"/>
  <c r="K35" i="52"/>
  <c r="K34" i="52"/>
  <c r="K33" i="52"/>
  <c r="K32" i="52"/>
  <c r="K31" i="52"/>
  <c r="K30" i="52"/>
  <c r="K29" i="52"/>
  <c r="K28" i="52"/>
  <c r="K27" i="52"/>
  <c r="K26" i="52"/>
  <c r="K25" i="52"/>
  <c r="K24" i="52"/>
  <c r="K23" i="52"/>
  <c r="K22" i="52"/>
  <c r="K21" i="52"/>
  <c r="K20" i="52"/>
  <c r="K19" i="52"/>
  <c r="K18" i="52"/>
  <c r="K17" i="52"/>
  <c r="K16" i="52"/>
  <c r="K15" i="52"/>
  <c r="K14" i="52"/>
  <c r="K13" i="52"/>
  <c r="K12" i="52"/>
  <c r="K11" i="52"/>
  <c r="K10" i="52"/>
  <c r="K9" i="52"/>
  <c r="K8" i="52"/>
  <c r="K7" i="52"/>
  <c r="J6" i="52"/>
  <c r="A1" i="52"/>
  <c r="K41" i="51"/>
  <c r="K40" i="51"/>
  <c r="K39" i="51"/>
  <c r="K38" i="51"/>
  <c r="K37" i="51"/>
  <c r="K36" i="51"/>
  <c r="K35" i="51"/>
  <c r="K34" i="51"/>
  <c r="K33" i="51"/>
  <c r="K32" i="51"/>
  <c r="K31" i="51"/>
  <c r="K30" i="51"/>
  <c r="K29" i="51"/>
  <c r="K28" i="51"/>
  <c r="K27" i="51"/>
  <c r="K26" i="51"/>
  <c r="K25" i="51"/>
  <c r="K24" i="51"/>
  <c r="K23" i="51"/>
  <c r="K22" i="51"/>
  <c r="K21" i="51"/>
  <c r="K20" i="51"/>
  <c r="K19" i="51"/>
  <c r="K18" i="51"/>
  <c r="K17" i="51"/>
  <c r="K16" i="51"/>
  <c r="K15" i="51"/>
  <c r="K14" i="51"/>
  <c r="K13" i="51"/>
  <c r="K12" i="51"/>
  <c r="K11" i="51"/>
  <c r="K10" i="51"/>
  <c r="K9" i="51"/>
  <c r="K8" i="51"/>
  <c r="A1" i="51"/>
  <c r="K7" i="51"/>
  <c r="K46" i="50"/>
  <c r="K45" i="50"/>
  <c r="K44" i="50"/>
  <c r="K43" i="50"/>
  <c r="K42" i="50"/>
  <c r="K41" i="50"/>
  <c r="K40" i="50"/>
  <c r="K39" i="50"/>
  <c r="K38" i="50"/>
  <c r="K37" i="50"/>
  <c r="K36" i="50"/>
  <c r="K35" i="50"/>
  <c r="K34" i="50"/>
  <c r="K33" i="50"/>
  <c r="K32" i="50"/>
  <c r="K31" i="50"/>
  <c r="K30" i="50"/>
  <c r="K29" i="50"/>
  <c r="K28" i="50"/>
  <c r="K27" i="50"/>
  <c r="K26" i="50"/>
  <c r="K25" i="50"/>
  <c r="K24" i="50"/>
  <c r="K23" i="50"/>
  <c r="K22" i="50"/>
  <c r="K21" i="50"/>
  <c r="K20" i="50"/>
  <c r="K19" i="50"/>
  <c r="K18" i="50"/>
  <c r="K17" i="50"/>
  <c r="K16" i="50"/>
  <c r="K15" i="50"/>
  <c r="K14" i="50"/>
  <c r="K13" i="50"/>
  <c r="K12" i="50"/>
  <c r="K11" i="50"/>
  <c r="K10" i="50"/>
  <c r="K9" i="50"/>
  <c r="K8" i="50"/>
  <c r="K7" i="50"/>
  <c r="A1" i="50"/>
  <c r="K100" i="49"/>
  <c r="K99" i="49"/>
  <c r="K98" i="49"/>
  <c r="K97" i="49"/>
  <c r="K96" i="49"/>
  <c r="K95" i="49"/>
  <c r="K94" i="49"/>
  <c r="K93" i="49"/>
  <c r="K92" i="49"/>
  <c r="K91" i="49"/>
  <c r="K90" i="49"/>
  <c r="K89" i="49"/>
  <c r="K88" i="49"/>
  <c r="K87" i="49"/>
  <c r="K86" i="49"/>
  <c r="K85" i="49"/>
  <c r="K84" i="49"/>
  <c r="K83" i="49"/>
  <c r="K82" i="49"/>
  <c r="K81" i="49"/>
  <c r="K80" i="49"/>
  <c r="K79" i="49"/>
  <c r="K78" i="49"/>
  <c r="K77" i="49"/>
  <c r="K76" i="49"/>
  <c r="K75" i="49"/>
  <c r="K74" i="49"/>
  <c r="K73" i="49"/>
  <c r="K72" i="49"/>
  <c r="K71" i="49"/>
  <c r="K70" i="49"/>
  <c r="K69" i="49"/>
  <c r="K68" i="49"/>
  <c r="K67" i="49"/>
  <c r="K66" i="49"/>
  <c r="K65" i="49"/>
  <c r="K64" i="49"/>
  <c r="K63" i="49"/>
  <c r="K62" i="49"/>
  <c r="K61" i="49"/>
  <c r="K60" i="49"/>
  <c r="K59" i="49"/>
  <c r="K58" i="49"/>
  <c r="K57" i="49"/>
  <c r="K56" i="49"/>
  <c r="K55" i="49"/>
  <c r="K54" i="49"/>
  <c r="K53" i="49"/>
  <c r="K52" i="49"/>
  <c r="K51" i="49"/>
  <c r="K50" i="49"/>
  <c r="K49" i="49"/>
  <c r="K48" i="49"/>
  <c r="K47" i="49"/>
  <c r="K46" i="49"/>
  <c r="K45" i="49"/>
  <c r="K44" i="49"/>
  <c r="K43" i="49"/>
  <c r="K42" i="49"/>
  <c r="K41" i="49"/>
  <c r="K40" i="49"/>
  <c r="K39" i="49"/>
  <c r="K38" i="49"/>
  <c r="K37" i="49"/>
  <c r="K36" i="49"/>
  <c r="K35" i="49"/>
  <c r="K34" i="49"/>
  <c r="K33" i="49"/>
  <c r="K32" i="49"/>
  <c r="K31" i="49"/>
  <c r="K30" i="49"/>
  <c r="K29" i="49"/>
  <c r="K28" i="49"/>
  <c r="K27" i="49"/>
  <c r="K26" i="49"/>
  <c r="K25" i="49"/>
  <c r="K24" i="49"/>
  <c r="K23" i="49"/>
  <c r="K22" i="49"/>
  <c r="K21" i="49"/>
  <c r="K20" i="49"/>
  <c r="K19" i="49"/>
  <c r="K18" i="49"/>
  <c r="K17" i="49"/>
  <c r="K16" i="49"/>
  <c r="K15" i="49"/>
  <c r="K14" i="49"/>
  <c r="K13" i="49"/>
  <c r="K12" i="49"/>
  <c r="K11" i="49"/>
  <c r="K10" i="49"/>
  <c r="K9" i="49"/>
  <c r="K8" i="49"/>
  <c r="K7" i="49"/>
  <c r="J6" i="49"/>
  <c r="A1" i="49"/>
  <c r="K100" i="48"/>
  <c r="B100" i="48"/>
  <c r="K99" i="48"/>
  <c r="B99" i="48"/>
  <c r="K98" i="48"/>
  <c r="B98" i="48"/>
  <c r="K97" i="48"/>
  <c r="B97" i="48"/>
  <c r="K96" i="48"/>
  <c r="B96" i="48"/>
  <c r="K95" i="48"/>
  <c r="B95" i="48"/>
  <c r="K94" i="48"/>
  <c r="B94" i="48"/>
  <c r="K93" i="48"/>
  <c r="B93" i="48"/>
  <c r="K92" i="48"/>
  <c r="B92" i="48"/>
  <c r="K91" i="48"/>
  <c r="B91" i="48"/>
  <c r="K90" i="48"/>
  <c r="B90" i="48"/>
  <c r="K89" i="48"/>
  <c r="B89" i="48"/>
  <c r="K88" i="48"/>
  <c r="B88" i="48"/>
  <c r="K87" i="48"/>
  <c r="B87" i="48"/>
  <c r="K86" i="48"/>
  <c r="B86" i="48"/>
  <c r="K85" i="48"/>
  <c r="B85" i="48"/>
  <c r="K84" i="48"/>
  <c r="B84" i="48"/>
  <c r="K83" i="48"/>
  <c r="B83" i="48"/>
  <c r="K82" i="48"/>
  <c r="B82" i="48"/>
  <c r="K81" i="48"/>
  <c r="B81" i="48"/>
  <c r="K80" i="48"/>
  <c r="B80" i="48"/>
  <c r="K79" i="48"/>
  <c r="B79" i="48"/>
  <c r="K78" i="48"/>
  <c r="B78" i="48"/>
  <c r="K77" i="48"/>
  <c r="B77" i="48"/>
  <c r="K76" i="48"/>
  <c r="B76" i="48"/>
  <c r="K75" i="48"/>
  <c r="B75" i="48"/>
  <c r="K74" i="48"/>
  <c r="B74" i="48"/>
  <c r="K73" i="48"/>
  <c r="B73" i="48"/>
  <c r="K72" i="48"/>
  <c r="B72" i="48"/>
  <c r="K71" i="48"/>
  <c r="B71" i="48"/>
  <c r="K70" i="48"/>
  <c r="B70" i="48"/>
  <c r="K69" i="48"/>
  <c r="B69" i="48"/>
  <c r="K68" i="48"/>
  <c r="B68" i="48"/>
  <c r="K67" i="48"/>
  <c r="B67" i="48"/>
  <c r="K66" i="48"/>
  <c r="B66" i="48"/>
  <c r="K65" i="48"/>
  <c r="B65" i="48"/>
  <c r="K64" i="48"/>
  <c r="B64" i="48"/>
  <c r="K63" i="48"/>
  <c r="B63" i="48"/>
  <c r="K62" i="48"/>
  <c r="B62" i="48"/>
  <c r="K61" i="48"/>
  <c r="B61" i="48"/>
  <c r="K60" i="48"/>
  <c r="B60" i="48"/>
  <c r="K59" i="48"/>
  <c r="B59" i="48"/>
  <c r="K58" i="48"/>
  <c r="B58" i="48"/>
  <c r="K57" i="48"/>
  <c r="B57" i="48"/>
  <c r="K56" i="48"/>
  <c r="B56" i="48"/>
  <c r="K55" i="48"/>
  <c r="B55" i="48"/>
  <c r="K54" i="48"/>
  <c r="B54" i="48"/>
  <c r="K53" i="48"/>
  <c r="B53" i="48"/>
  <c r="K52" i="48"/>
  <c r="B52" i="48"/>
  <c r="K51" i="48"/>
  <c r="B51" i="48"/>
  <c r="K50" i="48"/>
  <c r="B50" i="48"/>
  <c r="K49" i="48"/>
  <c r="B49" i="48"/>
  <c r="K48" i="48"/>
  <c r="K47" i="48"/>
  <c r="K46" i="48"/>
  <c r="K45" i="48"/>
  <c r="K44" i="48"/>
  <c r="K43" i="48"/>
  <c r="K42" i="48"/>
  <c r="K41" i="48"/>
  <c r="K40" i="48"/>
  <c r="K39" i="48"/>
  <c r="K38" i="48"/>
  <c r="K37" i="48"/>
  <c r="K36" i="48"/>
  <c r="K35" i="48"/>
  <c r="K34" i="48"/>
  <c r="K33" i="48"/>
  <c r="K32" i="48"/>
  <c r="K31" i="48"/>
  <c r="K30" i="48"/>
  <c r="K29" i="48"/>
  <c r="K28" i="48"/>
  <c r="K27" i="48"/>
  <c r="K26" i="48"/>
  <c r="K25" i="48"/>
  <c r="K24" i="48"/>
  <c r="K23" i="48"/>
  <c r="K22" i="48"/>
  <c r="K21" i="48"/>
  <c r="K20" i="48"/>
  <c r="K19" i="48"/>
  <c r="K18" i="48"/>
  <c r="K17" i="48"/>
  <c r="K16" i="48"/>
  <c r="K15" i="48"/>
  <c r="K14" i="48"/>
  <c r="K13" i="48"/>
  <c r="K12" i="48"/>
  <c r="K11" i="48"/>
  <c r="K10" i="48"/>
  <c r="K9" i="48"/>
  <c r="K8" i="48"/>
  <c r="K7" i="48"/>
  <c r="J6" i="48"/>
  <c r="A1" i="48"/>
  <c r="K200" i="4"/>
  <c r="K199" i="4"/>
  <c r="K198" i="4"/>
  <c r="K197" i="4"/>
  <c r="K196" i="4"/>
  <c r="K195" i="4"/>
  <c r="K194" i="4"/>
  <c r="K193" i="4"/>
  <c r="K192" i="4"/>
  <c r="K191" i="4"/>
  <c r="K190" i="4"/>
  <c r="K189" i="4"/>
  <c r="K188" i="4"/>
  <c r="K187" i="4"/>
  <c r="K186" i="4"/>
  <c r="K185" i="4"/>
  <c r="K184" i="4"/>
  <c r="K183" i="4"/>
  <c r="K182" i="4"/>
  <c r="K181" i="4"/>
  <c r="K180" i="4"/>
  <c r="K179" i="4"/>
  <c r="K178" i="4"/>
  <c r="K177" i="4"/>
  <c r="K176" i="4"/>
  <c r="K175" i="4"/>
  <c r="K174" i="4"/>
  <c r="K173" i="4"/>
  <c r="K172" i="4"/>
  <c r="K171" i="4"/>
  <c r="K170" i="4"/>
  <c r="K169" i="4"/>
  <c r="K168" i="4"/>
  <c r="K167" i="4"/>
  <c r="K166" i="4"/>
  <c r="K165" i="4"/>
  <c r="K164" i="4"/>
  <c r="K163" i="4"/>
  <c r="K162" i="4"/>
  <c r="K161" i="4"/>
  <c r="K160" i="4"/>
  <c r="K159" i="4"/>
  <c r="K158" i="4"/>
  <c r="K157" i="4"/>
  <c r="K156" i="4"/>
  <c r="K155" i="4"/>
  <c r="K154" i="4"/>
  <c r="K153" i="4"/>
  <c r="K152" i="4"/>
  <c r="K151" i="4"/>
  <c r="K150" i="4"/>
  <c r="K149" i="4"/>
  <c r="K148" i="4"/>
  <c r="K147" i="4"/>
  <c r="K146" i="4"/>
  <c r="K145" i="4"/>
  <c r="K144" i="4"/>
  <c r="K143" i="4"/>
  <c r="K142" i="4"/>
  <c r="K141" i="4"/>
  <c r="K140" i="4"/>
  <c r="K139" i="4"/>
  <c r="K138" i="4"/>
  <c r="K137" i="4"/>
  <c r="K136" i="4"/>
  <c r="K135" i="4"/>
  <c r="K134" i="4"/>
  <c r="K133" i="4"/>
  <c r="K132" i="4"/>
  <c r="K131" i="4"/>
  <c r="K130" i="4"/>
  <c r="K129" i="4"/>
  <c r="K128" i="4"/>
  <c r="K127" i="4"/>
  <c r="K126" i="4"/>
  <c r="K125" i="4"/>
  <c r="K124" i="4"/>
  <c r="K123" i="4"/>
  <c r="K122" i="4"/>
  <c r="K121" i="4"/>
  <c r="K120" i="4"/>
  <c r="K119" i="4"/>
  <c r="K118" i="4"/>
  <c r="K117" i="4"/>
  <c r="K116" i="4"/>
  <c r="K115" i="4"/>
  <c r="K114" i="4"/>
  <c r="K113" i="4"/>
  <c r="K112" i="4"/>
  <c r="K111" i="4"/>
  <c r="K110" i="4"/>
  <c r="K109" i="4"/>
  <c r="K108" i="4"/>
  <c r="K107" i="4"/>
  <c r="K106" i="4"/>
  <c r="K105" i="4"/>
  <c r="K104" i="4"/>
  <c r="K103" i="4"/>
  <c r="K102" i="4"/>
  <c r="K101" i="4"/>
  <c r="K100" i="4"/>
  <c r="K99" i="4"/>
  <c r="K98" i="4"/>
  <c r="K97" i="4"/>
  <c r="K96" i="4"/>
  <c r="K95" i="4"/>
  <c r="K94" i="4"/>
  <c r="K93" i="4"/>
  <c r="K92" i="4"/>
  <c r="K91" i="4"/>
  <c r="K90" i="4"/>
  <c r="K89" i="4"/>
  <c r="K88" i="4"/>
  <c r="K87" i="4"/>
  <c r="K86" i="4"/>
  <c r="K85" i="4"/>
  <c r="K84" i="4"/>
  <c r="K83" i="4"/>
  <c r="K82" i="4"/>
  <c r="K81" i="4"/>
  <c r="K80" i="4"/>
  <c r="K79" i="4"/>
  <c r="K78" i="4"/>
  <c r="K77" i="4"/>
  <c r="K76" i="4"/>
  <c r="K75" i="4"/>
  <c r="K74" i="4"/>
  <c r="K73" i="4"/>
  <c r="K72" i="4"/>
  <c r="K71" i="4"/>
  <c r="K70" i="4"/>
  <c r="K69" i="4"/>
  <c r="K68" i="4"/>
  <c r="K67" i="4"/>
  <c r="K66" i="4"/>
  <c r="K65" i="4"/>
  <c r="K64" i="4"/>
  <c r="K63" i="4"/>
  <c r="K62" i="4"/>
  <c r="K61" i="4"/>
  <c r="K60" i="4"/>
  <c r="K59" i="4"/>
  <c r="K58" i="4"/>
  <c r="K57" i="4"/>
  <c r="K56" i="4"/>
  <c r="K55" i="4"/>
  <c r="K54" i="4"/>
  <c r="K53" i="4"/>
  <c r="K52" i="4"/>
  <c r="K51" i="4"/>
  <c r="K50" i="4"/>
  <c r="K49" i="4"/>
  <c r="K48" i="4"/>
  <c r="K47" i="4"/>
  <c r="K46" i="4"/>
  <c r="K45" i="4"/>
  <c r="K44" i="4"/>
  <c r="K43" i="4"/>
  <c r="K42" i="4"/>
  <c r="K41" i="4"/>
  <c r="K40" i="4"/>
  <c r="K39" i="4"/>
  <c r="K38" i="4"/>
  <c r="K37" i="4"/>
  <c r="K36" i="4"/>
  <c r="K35" i="4"/>
  <c r="K34" i="4"/>
  <c r="K33" i="4"/>
  <c r="K32" i="4"/>
  <c r="K31" i="4"/>
  <c r="K30" i="4"/>
  <c r="K29" i="4"/>
  <c r="K28" i="4"/>
  <c r="K27" i="4"/>
  <c r="K26" i="4"/>
  <c r="K25" i="4"/>
  <c r="K24" i="4"/>
  <c r="K23" i="4"/>
  <c r="K22" i="4"/>
  <c r="K21" i="4"/>
  <c r="K20" i="4"/>
  <c r="K19" i="4"/>
  <c r="K18" i="4"/>
  <c r="K17" i="4"/>
  <c r="K16" i="4"/>
  <c r="K15" i="4"/>
  <c r="K14" i="4"/>
  <c r="K13" i="4"/>
  <c r="K12" i="4"/>
  <c r="K11" i="4"/>
  <c r="K10" i="4"/>
  <c r="K9" i="4"/>
  <c r="K8" i="4"/>
  <c r="K7" i="4"/>
  <c r="J6" i="4"/>
  <c r="A1" i="4"/>
  <c r="AH500" i="5"/>
  <c r="AG500" i="5"/>
  <c r="AA500" i="5"/>
  <c r="Z500" i="5"/>
  <c r="Y500" i="5"/>
  <c r="B500" i="5"/>
  <c r="X500" i="5"/>
  <c r="W500" i="5"/>
  <c r="T500" i="5"/>
  <c r="U500" i="5"/>
  <c r="AI500" i="5"/>
  <c r="S500" i="5"/>
  <c r="AH499" i="5"/>
  <c r="AD499" i="5"/>
  <c r="AC499" i="5"/>
  <c r="AB499" i="5"/>
  <c r="Z499" i="5"/>
  <c r="AA499" i="5"/>
  <c r="AE499" i="5"/>
  <c r="Y499" i="5"/>
  <c r="B499" i="5"/>
  <c r="X499" i="5"/>
  <c r="W499" i="5"/>
  <c r="T499" i="5"/>
  <c r="S499" i="5"/>
  <c r="I499" i="5"/>
  <c r="AF498" i="5"/>
  <c r="J498" i="5"/>
  <c r="AC498" i="5"/>
  <c r="AB498" i="5"/>
  <c r="AA498" i="5"/>
  <c r="Z498" i="5"/>
  <c r="Y498" i="5"/>
  <c r="B498" i="5"/>
  <c r="X498" i="5"/>
  <c r="W498" i="5"/>
  <c r="T498" i="5"/>
  <c r="AH498" i="5"/>
  <c r="S498" i="5"/>
  <c r="AH497" i="5"/>
  <c r="AF497" i="5"/>
  <c r="J497" i="5"/>
  <c r="Z497" i="5"/>
  <c r="AA497" i="5"/>
  <c r="Y497" i="5"/>
  <c r="B497" i="5"/>
  <c r="X497" i="5"/>
  <c r="W497" i="5"/>
  <c r="U497" i="5"/>
  <c r="AI497" i="5"/>
  <c r="T497" i="5"/>
  <c r="S497" i="5"/>
  <c r="AG497" i="5"/>
  <c r="AG496" i="5"/>
  <c r="AA496" i="5"/>
  <c r="Z496" i="5"/>
  <c r="Y496" i="5"/>
  <c r="B496" i="5"/>
  <c r="X496" i="5"/>
  <c r="W496" i="5"/>
  <c r="T496" i="5"/>
  <c r="S496" i="5"/>
  <c r="AH495" i="5"/>
  <c r="AG495" i="5"/>
  <c r="AD495" i="5"/>
  <c r="AC495" i="5"/>
  <c r="AB495" i="5"/>
  <c r="Z495" i="5"/>
  <c r="AA495" i="5"/>
  <c r="AE495" i="5"/>
  <c r="Y495" i="5"/>
  <c r="B495" i="5"/>
  <c r="X495" i="5"/>
  <c r="W495" i="5"/>
  <c r="T495" i="5"/>
  <c r="S495" i="5"/>
  <c r="I495" i="5"/>
  <c r="AI494" i="5"/>
  <c r="AG494" i="5"/>
  <c r="AB494" i="5"/>
  <c r="AA494" i="5"/>
  <c r="Z494" i="5"/>
  <c r="Y494" i="5"/>
  <c r="B494" i="5"/>
  <c r="X494" i="5"/>
  <c r="W494" i="5"/>
  <c r="T494" i="5"/>
  <c r="AH494" i="5"/>
  <c r="S494" i="5"/>
  <c r="U494" i="5"/>
  <c r="AH493" i="5"/>
  <c r="AE493" i="5"/>
  <c r="AB493" i="5"/>
  <c r="Z493" i="5"/>
  <c r="AA493" i="5"/>
  <c r="Y493" i="5"/>
  <c r="B493" i="5"/>
  <c r="X493" i="5"/>
  <c r="W493" i="5"/>
  <c r="T493" i="5"/>
  <c r="S493" i="5"/>
  <c r="I493" i="5"/>
  <c r="AG492" i="5"/>
  <c r="AD492" i="5"/>
  <c r="AC492" i="5"/>
  <c r="AA492" i="5"/>
  <c r="Z492" i="5"/>
  <c r="Y492" i="5"/>
  <c r="B492" i="5"/>
  <c r="X492" i="5"/>
  <c r="W492" i="5"/>
  <c r="T492" i="5"/>
  <c r="S492" i="5"/>
  <c r="AD491" i="5"/>
  <c r="AC491" i="5"/>
  <c r="AB491" i="5"/>
  <c r="Z491" i="5"/>
  <c r="AA491" i="5"/>
  <c r="AE491" i="5"/>
  <c r="Y491" i="5"/>
  <c r="B491" i="5"/>
  <c r="X491" i="5"/>
  <c r="W491" i="5"/>
  <c r="T491" i="5"/>
  <c r="AH491" i="5"/>
  <c r="S491" i="5"/>
  <c r="I491" i="5"/>
  <c r="AI490" i="5"/>
  <c r="AG490" i="5"/>
  <c r="AF490" i="5"/>
  <c r="AB490" i="5"/>
  <c r="AA490" i="5"/>
  <c r="Z490" i="5"/>
  <c r="Y490" i="5"/>
  <c r="B490" i="5"/>
  <c r="X490" i="5"/>
  <c r="W490" i="5"/>
  <c r="T490" i="5"/>
  <c r="AH490" i="5"/>
  <c r="S490" i="5"/>
  <c r="U490" i="5"/>
  <c r="J490" i="5"/>
  <c r="AH489" i="5"/>
  <c r="AE489" i="5"/>
  <c r="I489" i="5"/>
  <c r="AB489" i="5"/>
  <c r="AA489" i="5"/>
  <c r="Z489" i="5"/>
  <c r="Y489" i="5"/>
  <c r="B489" i="5"/>
  <c r="X489" i="5"/>
  <c r="W489" i="5"/>
  <c r="T489" i="5"/>
  <c r="S489" i="5"/>
  <c r="AI488" i="5"/>
  <c r="AH488" i="5"/>
  <c r="AG488" i="5"/>
  <c r="AC488" i="5"/>
  <c r="AA488" i="5"/>
  <c r="Z488" i="5"/>
  <c r="Y488" i="5"/>
  <c r="B488" i="5"/>
  <c r="X488" i="5"/>
  <c r="W488" i="5"/>
  <c r="T488" i="5"/>
  <c r="U488" i="5"/>
  <c r="S488" i="5"/>
  <c r="AG487" i="5"/>
  <c r="AD487" i="5"/>
  <c r="AC487" i="5"/>
  <c r="AB487" i="5"/>
  <c r="Z487" i="5"/>
  <c r="AA487" i="5"/>
  <c r="AE487" i="5"/>
  <c r="Y487" i="5"/>
  <c r="B487" i="5"/>
  <c r="X487" i="5"/>
  <c r="W487" i="5"/>
  <c r="T487" i="5"/>
  <c r="AH487" i="5"/>
  <c r="S487" i="5"/>
  <c r="I487" i="5"/>
  <c r="AF486" i="5"/>
  <c r="J486" i="5"/>
  <c r="AA486" i="5"/>
  <c r="Z486" i="5"/>
  <c r="Y486" i="5"/>
  <c r="B486" i="5"/>
  <c r="X486" i="5"/>
  <c r="W486" i="5"/>
  <c r="T486" i="5"/>
  <c r="AH486" i="5"/>
  <c r="S486" i="5"/>
  <c r="U486" i="5"/>
  <c r="AI486" i="5"/>
  <c r="AH485" i="5"/>
  <c r="AF485" i="5"/>
  <c r="J485" i="5"/>
  <c r="AB485" i="5"/>
  <c r="Z485" i="5"/>
  <c r="AA485" i="5"/>
  <c r="Y485" i="5"/>
  <c r="B485" i="5"/>
  <c r="X485" i="5"/>
  <c r="W485" i="5"/>
  <c r="T485" i="5"/>
  <c r="S485" i="5"/>
  <c r="AI484" i="5"/>
  <c r="AG484" i="5"/>
  <c r="AC484" i="5"/>
  <c r="AA484" i="5"/>
  <c r="Z484" i="5"/>
  <c r="Y484" i="5"/>
  <c r="B484" i="5"/>
  <c r="X484" i="5"/>
  <c r="W484" i="5"/>
  <c r="T484" i="5"/>
  <c r="U484" i="5"/>
  <c r="S484" i="5"/>
  <c r="AH483" i="5"/>
  <c r="AD483" i="5"/>
  <c r="AC483" i="5"/>
  <c r="AB483" i="5"/>
  <c r="Z483" i="5"/>
  <c r="AA483" i="5"/>
  <c r="AE483" i="5"/>
  <c r="Y483" i="5"/>
  <c r="B483" i="5"/>
  <c r="X483" i="5"/>
  <c r="W483" i="5"/>
  <c r="T483" i="5"/>
  <c r="S483" i="5"/>
  <c r="I483" i="5"/>
  <c r="AF482" i="5"/>
  <c r="AC482" i="5"/>
  <c r="AB482" i="5"/>
  <c r="AA482" i="5"/>
  <c r="Z482" i="5"/>
  <c r="Y482" i="5"/>
  <c r="B482" i="5"/>
  <c r="X482" i="5"/>
  <c r="W482" i="5"/>
  <c r="T482" i="5"/>
  <c r="AH482" i="5"/>
  <c r="S482" i="5"/>
  <c r="J482" i="5"/>
  <c r="AH481" i="5"/>
  <c r="Z481" i="5"/>
  <c r="AA481" i="5"/>
  <c r="Y481" i="5"/>
  <c r="B481" i="5"/>
  <c r="X481" i="5"/>
  <c r="W481" i="5"/>
  <c r="U481" i="5"/>
  <c r="AI481" i="5"/>
  <c r="T481" i="5"/>
  <c r="S481" i="5"/>
  <c r="AG481" i="5"/>
  <c r="AG480" i="5"/>
  <c r="AD480" i="5"/>
  <c r="AA480" i="5"/>
  <c r="Z480" i="5"/>
  <c r="Y480" i="5"/>
  <c r="B480" i="5"/>
  <c r="X480" i="5"/>
  <c r="W480" i="5"/>
  <c r="T480" i="5"/>
  <c r="U480" i="5"/>
  <c r="AI480" i="5"/>
  <c r="S480" i="5"/>
  <c r="AG479" i="5"/>
  <c r="AD479" i="5"/>
  <c r="AC479" i="5"/>
  <c r="AB479" i="5"/>
  <c r="Z479" i="5"/>
  <c r="AA479" i="5"/>
  <c r="AE479" i="5"/>
  <c r="Y479" i="5"/>
  <c r="B479" i="5"/>
  <c r="X479" i="5"/>
  <c r="W479" i="5"/>
  <c r="T479" i="5"/>
  <c r="AH479" i="5"/>
  <c r="S479" i="5"/>
  <c r="I479" i="5"/>
  <c r="AG478" i="5"/>
  <c r="AC478" i="5"/>
  <c r="AB478" i="5"/>
  <c r="AA478" i="5"/>
  <c r="Z478" i="5"/>
  <c r="Y478" i="5"/>
  <c r="B478" i="5"/>
  <c r="X478" i="5"/>
  <c r="W478" i="5"/>
  <c r="T478" i="5"/>
  <c r="AH478" i="5"/>
  <c r="S478" i="5"/>
  <c r="U478" i="5"/>
  <c r="AI478" i="5"/>
  <c r="AH477" i="5"/>
  <c r="AF477" i="5"/>
  <c r="J477" i="5"/>
  <c r="Z477" i="5"/>
  <c r="AA477" i="5"/>
  <c r="Y477" i="5"/>
  <c r="B477" i="5"/>
  <c r="X477" i="5"/>
  <c r="W477" i="5"/>
  <c r="T477" i="5"/>
  <c r="S477" i="5"/>
  <c r="AG476" i="5"/>
  <c r="AD476" i="5"/>
  <c r="AC476" i="5"/>
  <c r="AA476" i="5"/>
  <c r="Z476" i="5"/>
  <c r="Y476" i="5"/>
  <c r="B476" i="5"/>
  <c r="X476" i="5"/>
  <c r="W476" i="5"/>
  <c r="T476" i="5"/>
  <c r="S476" i="5"/>
  <c r="AH475" i="5"/>
  <c r="AG475" i="5"/>
  <c r="AD475" i="5"/>
  <c r="AC475" i="5"/>
  <c r="AB475" i="5"/>
  <c r="Z475" i="5"/>
  <c r="AA475" i="5"/>
  <c r="AE475" i="5"/>
  <c r="Y475" i="5"/>
  <c r="B475" i="5"/>
  <c r="X475" i="5"/>
  <c r="W475" i="5"/>
  <c r="T475" i="5"/>
  <c r="S475" i="5"/>
  <c r="I475" i="5"/>
  <c r="AI474" i="5"/>
  <c r="AG474" i="5"/>
  <c r="AB474" i="5"/>
  <c r="AA474" i="5"/>
  <c r="Z474" i="5"/>
  <c r="Y474" i="5"/>
  <c r="B474" i="5"/>
  <c r="X474" i="5"/>
  <c r="W474" i="5"/>
  <c r="T474" i="5"/>
  <c r="AH474" i="5"/>
  <c r="S474" i="5"/>
  <c r="U474" i="5"/>
  <c r="AH473" i="5"/>
  <c r="AE473" i="5"/>
  <c r="I473" i="5"/>
  <c r="AC473" i="5"/>
  <c r="AB473" i="5"/>
  <c r="AA473" i="5"/>
  <c r="AD473" i="5"/>
  <c r="Z473" i="5"/>
  <c r="Y473" i="5"/>
  <c r="B473" i="5"/>
  <c r="X473" i="5"/>
  <c r="W473" i="5"/>
  <c r="T473" i="5"/>
  <c r="S473" i="5"/>
  <c r="AH472" i="5"/>
  <c r="AF472" i="5"/>
  <c r="AD472" i="5"/>
  <c r="AB472" i="5"/>
  <c r="AA472" i="5"/>
  <c r="Z472" i="5"/>
  <c r="Y472" i="5"/>
  <c r="B472" i="5"/>
  <c r="X472" i="5"/>
  <c r="W472" i="5"/>
  <c r="T472" i="5"/>
  <c r="S472" i="5"/>
  <c r="J472" i="5"/>
  <c r="AI471" i="5"/>
  <c r="AH471" i="5"/>
  <c r="AG471" i="5"/>
  <c r="AD471" i="5"/>
  <c r="AC471" i="5"/>
  <c r="Z471" i="5"/>
  <c r="AA471" i="5"/>
  <c r="Y471" i="5"/>
  <c r="B471" i="5"/>
  <c r="X471" i="5"/>
  <c r="W471" i="5"/>
  <c r="U471" i="5"/>
  <c r="T471" i="5"/>
  <c r="S471" i="5"/>
  <c r="AF470" i="5"/>
  <c r="J470" i="5"/>
  <c r="AD470" i="5"/>
  <c r="AC470" i="5"/>
  <c r="Z470" i="5"/>
  <c r="AA470" i="5"/>
  <c r="Y470" i="5"/>
  <c r="B470" i="5"/>
  <c r="X470" i="5"/>
  <c r="W470" i="5"/>
  <c r="T470" i="5"/>
  <c r="AH470" i="5"/>
  <c r="S470" i="5"/>
  <c r="AE469" i="5"/>
  <c r="I469" i="5"/>
  <c r="AC469" i="5"/>
  <c r="AB469" i="5"/>
  <c r="AA469" i="5"/>
  <c r="AD469" i="5"/>
  <c r="Z469" i="5"/>
  <c r="Y469" i="5"/>
  <c r="B469" i="5"/>
  <c r="X469" i="5"/>
  <c r="W469" i="5"/>
  <c r="T469" i="5"/>
  <c r="AH469" i="5"/>
  <c r="S469" i="5"/>
  <c r="AH468" i="5"/>
  <c r="AA468" i="5"/>
  <c r="Z468" i="5"/>
  <c r="Y468" i="5"/>
  <c r="B468" i="5"/>
  <c r="X468" i="5"/>
  <c r="W468" i="5"/>
  <c r="T468" i="5"/>
  <c r="S468" i="5"/>
  <c r="AE467" i="5"/>
  <c r="AD467" i="5"/>
  <c r="AC467" i="5"/>
  <c r="Z467" i="5"/>
  <c r="AA467" i="5"/>
  <c r="Y467" i="5"/>
  <c r="B467" i="5"/>
  <c r="X467" i="5"/>
  <c r="W467" i="5"/>
  <c r="T467" i="5"/>
  <c r="AH467" i="5"/>
  <c r="S467" i="5"/>
  <c r="I467" i="5"/>
  <c r="AI466" i="5"/>
  <c r="AG466" i="5"/>
  <c r="AA466" i="5"/>
  <c r="Z466" i="5"/>
  <c r="Y466" i="5"/>
  <c r="B466" i="5"/>
  <c r="X466" i="5"/>
  <c r="W466" i="5"/>
  <c r="T466" i="5"/>
  <c r="AH466" i="5"/>
  <c r="S466" i="5"/>
  <c r="U466" i="5"/>
  <c r="AH465" i="5"/>
  <c r="Z465" i="5"/>
  <c r="AA465" i="5"/>
  <c r="Y465" i="5"/>
  <c r="B465" i="5"/>
  <c r="X465" i="5"/>
  <c r="W465" i="5"/>
  <c r="U465" i="5"/>
  <c r="AI465" i="5"/>
  <c r="T465" i="5"/>
  <c r="S465" i="5"/>
  <c r="AG465" i="5"/>
  <c r="AG464" i="5"/>
  <c r="AD464" i="5"/>
  <c r="AC464" i="5"/>
  <c r="AA464" i="5"/>
  <c r="Z464" i="5"/>
  <c r="Y464" i="5"/>
  <c r="B464" i="5"/>
  <c r="X464" i="5"/>
  <c r="W464" i="5"/>
  <c r="T464" i="5"/>
  <c r="S464" i="5"/>
  <c r="AD463" i="5"/>
  <c r="AC463" i="5"/>
  <c r="AB463" i="5"/>
  <c r="Z463" i="5"/>
  <c r="AA463" i="5"/>
  <c r="AE463" i="5"/>
  <c r="Y463" i="5"/>
  <c r="B463" i="5"/>
  <c r="X463" i="5"/>
  <c r="W463" i="5"/>
  <c r="T463" i="5"/>
  <c r="AH463" i="5"/>
  <c r="S463" i="5"/>
  <c r="I463" i="5"/>
  <c r="AI462" i="5"/>
  <c r="AG462" i="5"/>
  <c r="AF462" i="5"/>
  <c r="J462" i="5"/>
  <c r="AB462" i="5"/>
  <c r="AA462" i="5"/>
  <c r="Z462" i="5"/>
  <c r="Y462" i="5"/>
  <c r="B462" i="5"/>
  <c r="X462" i="5"/>
  <c r="W462" i="5"/>
  <c r="T462" i="5"/>
  <c r="AH462" i="5"/>
  <c r="S462" i="5"/>
  <c r="U462" i="5"/>
  <c r="AH461" i="5"/>
  <c r="AE461" i="5"/>
  <c r="I461" i="5"/>
  <c r="AB461" i="5"/>
  <c r="AA461" i="5"/>
  <c r="Z461" i="5"/>
  <c r="Y461" i="5"/>
  <c r="B461" i="5"/>
  <c r="X461" i="5"/>
  <c r="W461" i="5"/>
  <c r="T461" i="5"/>
  <c r="S461" i="5"/>
  <c r="AI460" i="5"/>
  <c r="AH460" i="5"/>
  <c r="AG460" i="5"/>
  <c r="AC460" i="5"/>
  <c r="AA460" i="5"/>
  <c r="Z460" i="5"/>
  <c r="Y460" i="5"/>
  <c r="B460" i="5"/>
  <c r="X460" i="5"/>
  <c r="W460" i="5"/>
  <c r="T460" i="5"/>
  <c r="U460" i="5"/>
  <c r="S460" i="5"/>
  <c r="AG459" i="5"/>
  <c r="AD459" i="5"/>
  <c r="AC459" i="5"/>
  <c r="AB459" i="5"/>
  <c r="Z459" i="5"/>
  <c r="AA459" i="5"/>
  <c r="AE459" i="5"/>
  <c r="Y459" i="5"/>
  <c r="B459" i="5"/>
  <c r="X459" i="5"/>
  <c r="W459" i="5"/>
  <c r="T459" i="5"/>
  <c r="AH459" i="5"/>
  <c r="S459" i="5"/>
  <c r="I459" i="5"/>
  <c r="AF458" i="5"/>
  <c r="J458" i="5"/>
  <c r="AA458" i="5"/>
  <c r="Z458" i="5"/>
  <c r="Y458" i="5"/>
  <c r="B458" i="5"/>
  <c r="X458" i="5"/>
  <c r="W458" i="5"/>
  <c r="T458" i="5"/>
  <c r="AH458" i="5"/>
  <c r="S458" i="5"/>
  <c r="U458" i="5"/>
  <c r="AI458" i="5"/>
  <c r="AH457" i="5"/>
  <c r="AF457" i="5"/>
  <c r="J457" i="5"/>
  <c r="AB457" i="5"/>
  <c r="Z457" i="5"/>
  <c r="AA457" i="5"/>
  <c r="Y457" i="5"/>
  <c r="B457" i="5"/>
  <c r="X457" i="5"/>
  <c r="W457" i="5"/>
  <c r="T457" i="5"/>
  <c r="S457" i="5"/>
  <c r="AG457" i="5"/>
  <c r="AI456" i="5"/>
  <c r="AG456" i="5"/>
  <c r="AC456" i="5"/>
  <c r="AA456" i="5"/>
  <c r="Z456" i="5"/>
  <c r="Y456" i="5"/>
  <c r="B456" i="5"/>
  <c r="X456" i="5"/>
  <c r="W456" i="5"/>
  <c r="T456" i="5"/>
  <c r="U456" i="5"/>
  <c r="S456" i="5"/>
  <c r="AH455" i="5"/>
  <c r="AD455" i="5"/>
  <c r="AC455" i="5"/>
  <c r="AB455" i="5"/>
  <c r="Z455" i="5"/>
  <c r="AA455" i="5"/>
  <c r="AE455" i="5"/>
  <c r="Y455" i="5"/>
  <c r="B455" i="5"/>
  <c r="X455" i="5"/>
  <c r="W455" i="5"/>
  <c r="T455" i="5"/>
  <c r="S455" i="5"/>
  <c r="I455" i="5"/>
  <c r="AF454" i="5"/>
  <c r="AC454" i="5"/>
  <c r="AB454" i="5"/>
  <c r="AA454" i="5"/>
  <c r="Z454" i="5"/>
  <c r="Y454" i="5"/>
  <c r="B454" i="5"/>
  <c r="X454" i="5"/>
  <c r="W454" i="5"/>
  <c r="T454" i="5"/>
  <c r="AH454" i="5"/>
  <c r="S454" i="5"/>
  <c r="J454" i="5"/>
  <c r="AH453" i="5"/>
  <c r="AE453" i="5"/>
  <c r="Z453" i="5"/>
  <c r="AA453" i="5"/>
  <c r="Y453" i="5"/>
  <c r="B453" i="5"/>
  <c r="X453" i="5"/>
  <c r="W453" i="5"/>
  <c r="U453" i="5"/>
  <c r="AI453" i="5"/>
  <c r="T453" i="5"/>
  <c r="S453" i="5"/>
  <c r="AG453" i="5"/>
  <c r="I453" i="5"/>
  <c r="AG452" i="5"/>
  <c r="AD452" i="5"/>
  <c r="AA452" i="5"/>
  <c r="Z452" i="5"/>
  <c r="Y452" i="5"/>
  <c r="B452" i="5"/>
  <c r="X452" i="5"/>
  <c r="W452" i="5"/>
  <c r="T452" i="5"/>
  <c r="U452" i="5"/>
  <c r="AI452" i="5"/>
  <c r="S452" i="5"/>
  <c r="AG451" i="5"/>
  <c r="AD451" i="5"/>
  <c r="AC451" i="5"/>
  <c r="AB451" i="5"/>
  <c r="Z451" i="5"/>
  <c r="AA451" i="5"/>
  <c r="AE451" i="5"/>
  <c r="Y451" i="5"/>
  <c r="B451" i="5"/>
  <c r="X451" i="5"/>
  <c r="W451" i="5"/>
  <c r="T451" i="5"/>
  <c r="AH451" i="5"/>
  <c r="S451" i="5"/>
  <c r="I451" i="5"/>
  <c r="AG450" i="5"/>
  <c r="AC450" i="5"/>
  <c r="AB450" i="5"/>
  <c r="AA450" i="5"/>
  <c r="Z450" i="5"/>
  <c r="Y450" i="5"/>
  <c r="B450" i="5"/>
  <c r="X450" i="5"/>
  <c r="W450" i="5"/>
  <c r="T450" i="5"/>
  <c r="AH450" i="5"/>
  <c r="S450" i="5"/>
  <c r="U450" i="5"/>
  <c r="AI450" i="5"/>
  <c r="AH449" i="5"/>
  <c r="AF449" i="5"/>
  <c r="J449" i="5"/>
  <c r="Z449" i="5"/>
  <c r="AA449" i="5"/>
  <c r="Y449" i="5"/>
  <c r="B449" i="5"/>
  <c r="X449" i="5"/>
  <c r="W449" i="5"/>
  <c r="T449" i="5"/>
  <c r="S449" i="5"/>
  <c r="AG448" i="5"/>
  <c r="AD448" i="5"/>
  <c r="AC448" i="5"/>
  <c r="AA448" i="5"/>
  <c r="Z448" i="5"/>
  <c r="Y448" i="5"/>
  <c r="B448" i="5"/>
  <c r="X448" i="5"/>
  <c r="W448" i="5"/>
  <c r="T448" i="5"/>
  <c r="S448" i="5"/>
  <c r="AH447" i="5"/>
  <c r="AG447" i="5"/>
  <c r="AD447" i="5"/>
  <c r="AC447" i="5"/>
  <c r="AB447" i="5"/>
  <c r="Z447" i="5"/>
  <c r="AA447" i="5"/>
  <c r="AE447" i="5"/>
  <c r="Y447" i="5"/>
  <c r="B447" i="5"/>
  <c r="X447" i="5"/>
  <c r="W447" i="5"/>
  <c r="T447" i="5"/>
  <c r="S447" i="5"/>
  <c r="I447" i="5"/>
  <c r="AI446" i="5"/>
  <c r="AG446" i="5"/>
  <c r="AB446" i="5"/>
  <c r="AA446" i="5"/>
  <c r="Z446" i="5"/>
  <c r="Y446" i="5"/>
  <c r="B446" i="5"/>
  <c r="X446" i="5"/>
  <c r="W446" i="5"/>
  <c r="T446" i="5"/>
  <c r="AH446" i="5"/>
  <c r="S446" i="5"/>
  <c r="U446" i="5"/>
  <c r="AH445" i="5"/>
  <c r="AA445" i="5"/>
  <c r="Z445" i="5"/>
  <c r="Y445" i="5"/>
  <c r="B445" i="5"/>
  <c r="X445" i="5"/>
  <c r="W445" i="5"/>
  <c r="T445" i="5"/>
  <c r="S445" i="5"/>
  <c r="AG444" i="5"/>
  <c r="AD444" i="5"/>
  <c r="AC444" i="5"/>
  <c r="AA444" i="5"/>
  <c r="Z444" i="5"/>
  <c r="Y444" i="5"/>
  <c r="B444" i="5"/>
  <c r="X444" i="5"/>
  <c r="W444" i="5"/>
  <c r="T444" i="5"/>
  <c r="S444" i="5"/>
  <c r="AG443" i="5"/>
  <c r="AD443" i="5"/>
  <c r="AC443" i="5"/>
  <c r="AB443" i="5"/>
  <c r="Z443" i="5"/>
  <c r="AA443" i="5"/>
  <c r="AE443" i="5"/>
  <c r="Y443" i="5"/>
  <c r="B443" i="5"/>
  <c r="X443" i="5"/>
  <c r="W443" i="5"/>
  <c r="T443" i="5"/>
  <c r="AH443" i="5"/>
  <c r="S443" i="5"/>
  <c r="I443" i="5"/>
  <c r="AI442" i="5"/>
  <c r="AG442" i="5"/>
  <c r="AF442" i="5"/>
  <c r="AB442" i="5"/>
  <c r="AA442" i="5"/>
  <c r="Z442" i="5"/>
  <c r="Y442" i="5"/>
  <c r="B442" i="5"/>
  <c r="X442" i="5"/>
  <c r="W442" i="5"/>
  <c r="T442" i="5"/>
  <c r="AH442" i="5"/>
  <c r="S442" i="5"/>
  <c r="U442" i="5"/>
  <c r="J442" i="5"/>
  <c r="AH441" i="5"/>
  <c r="AE441" i="5"/>
  <c r="I441" i="5"/>
  <c r="AB441" i="5"/>
  <c r="AA441" i="5"/>
  <c r="Z441" i="5"/>
  <c r="Y441" i="5"/>
  <c r="B441" i="5"/>
  <c r="X441" i="5"/>
  <c r="W441" i="5"/>
  <c r="T441" i="5"/>
  <c r="S441" i="5"/>
  <c r="AI440" i="5"/>
  <c r="AH440" i="5"/>
  <c r="AG440" i="5"/>
  <c r="AC440" i="5"/>
  <c r="AA440" i="5"/>
  <c r="AD440" i="5"/>
  <c r="Z440" i="5"/>
  <c r="Y440" i="5"/>
  <c r="B440" i="5"/>
  <c r="X440" i="5"/>
  <c r="W440" i="5"/>
  <c r="T440" i="5"/>
  <c r="U440" i="5"/>
  <c r="S440" i="5"/>
  <c r="AG439" i="5"/>
  <c r="AD439" i="5"/>
  <c r="AC439" i="5"/>
  <c r="AB439" i="5"/>
  <c r="Z439" i="5"/>
  <c r="AA439" i="5"/>
  <c r="AE439" i="5"/>
  <c r="Y439" i="5"/>
  <c r="B439" i="5"/>
  <c r="X439" i="5"/>
  <c r="W439" i="5"/>
  <c r="T439" i="5"/>
  <c r="AH439" i="5"/>
  <c r="S439" i="5"/>
  <c r="I439" i="5"/>
  <c r="AF438" i="5"/>
  <c r="J438" i="5"/>
  <c r="AA438" i="5"/>
  <c r="Z438" i="5"/>
  <c r="Y438" i="5"/>
  <c r="B438" i="5"/>
  <c r="X438" i="5"/>
  <c r="W438" i="5"/>
  <c r="T438" i="5"/>
  <c r="AH438" i="5"/>
  <c r="S438" i="5"/>
  <c r="AH437" i="5"/>
  <c r="Z437" i="5"/>
  <c r="AA437" i="5"/>
  <c r="Y437" i="5"/>
  <c r="B437" i="5"/>
  <c r="X437" i="5"/>
  <c r="W437" i="5"/>
  <c r="T437" i="5"/>
  <c r="S437" i="5"/>
  <c r="AI436" i="5"/>
  <c r="AG436" i="5"/>
  <c r="AA436" i="5"/>
  <c r="Z436" i="5"/>
  <c r="Y436" i="5"/>
  <c r="B436" i="5"/>
  <c r="X436" i="5"/>
  <c r="W436" i="5"/>
  <c r="T436" i="5"/>
  <c r="U436" i="5"/>
  <c r="S436" i="5"/>
  <c r="AH435" i="5"/>
  <c r="AD435" i="5"/>
  <c r="AC435" i="5"/>
  <c r="AB435" i="5"/>
  <c r="Z435" i="5"/>
  <c r="AA435" i="5"/>
  <c r="AE435" i="5"/>
  <c r="Y435" i="5"/>
  <c r="B435" i="5"/>
  <c r="X435" i="5"/>
  <c r="W435" i="5"/>
  <c r="T435" i="5"/>
  <c r="S435" i="5"/>
  <c r="I435" i="5"/>
  <c r="AF434" i="5"/>
  <c r="AC434" i="5"/>
  <c r="AB434" i="5"/>
  <c r="AA434" i="5"/>
  <c r="Z434" i="5"/>
  <c r="Y434" i="5"/>
  <c r="B434" i="5"/>
  <c r="X434" i="5"/>
  <c r="W434" i="5"/>
  <c r="T434" i="5"/>
  <c r="AH434" i="5"/>
  <c r="S434" i="5"/>
  <c r="J434" i="5"/>
  <c r="AH433" i="5"/>
  <c r="Z433" i="5"/>
  <c r="AA433" i="5"/>
  <c r="Y433" i="5"/>
  <c r="B433" i="5"/>
  <c r="X433" i="5"/>
  <c r="W433" i="5"/>
  <c r="U433" i="5"/>
  <c r="AI433" i="5"/>
  <c r="T433" i="5"/>
  <c r="S433" i="5"/>
  <c r="AG433" i="5"/>
  <c r="AG432" i="5"/>
  <c r="AD432" i="5"/>
  <c r="AA432" i="5"/>
  <c r="Z432" i="5"/>
  <c r="Y432" i="5"/>
  <c r="B432" i="5"/>
  <c r="X432" i="5"/>
  <c r="W432" i="5"/>
  <c r="T432" i="5"/>
  <c r="U432" i="5"/>
  <c r="AI432" i="5"/>
  <c r="S432" i="5"/>
  <c r="AG431" i="5"/>
  <c r="AD431" i="5"/>
  <c r="AC431" i="5"/>
  <c r="AB431" i="5"/>
  <c r="Z431" i="5"/>
  <c r="AA431" i="5"/>
  <c r="AE431" i="5"/>
  <c r="Y431" i="5"/>
  <c r="B431" i="5"/>
  <c r="X431" i="5"/>
  <c r="W431" i="5"/>
  <c r="T431" i="5"/>
  <c r="AH431" i="5"/>
  <c r="S431" i="5"/>
  <c r="I431" i="5"/>
  <c r="AG430" i="5"/>
  <c r="AC430" i="5"/>
  <c r="AB430" i="5"/>
  <c r="AA430" i="5"/>
  <c r="Z430" i="5"/>
  <c r="Y430" i="5"/>
  <c r="B430" i="5"/>
  <c r="X430" i="5"/>
  <c r="W430" i="5"/>
  <c r="T430" i="5"/>
  <c r="AH430" i="5"/>
  <c r="S430" i="5"/>
  <c r="U430" i="5"/>
  <c r="AI430" i="5"/>
  <c r="AF429" i="5"/>
  <c r="J429" i="5"/>
  <c r="AE429" i="5"/>
  <c r="I429" i="5"/>
  <c r="AC429" i="5"/>
  <c r="AA429" i="5"/>
  <c r="Z429" i="5"/>
  <c r="Y429" i="5"/>
  <c r="B429" i="5"/>
  <c r="X429" i="5"/>
  <c r="W429" i="5"/>
  <c r="T429" i="5"/>
  <c r="AH429" i="5"/>
  <c r="S429" i="5"/>
  <c r="AH428" i="5"/>
  <c r="AD428" i="5"/>
  <c r="Z428" i="5"/>
  <c r="AA428" i="5"/>
  <c r="Y428" i="5"/>
  <c r="B428" i="5"/>
  <c r="X428" i="5"/>
  <c r="W428" i="5"/>
  <c r="T428" i="5"/>
  <c r="S428" i="5"/>
  <c r="AG427" i="5"/>
  <c r="Z427" i="5"/>
  <c r="AA427" i="5"/>
  <c r="Y427" i="5"/>
  <c r="B427" i="5"/>
  <c r="X427" i="5"/>
  <c r="W427" i="5"/>
  <c r="U427" i="5"/>
  <c r="AI427" i="5"/>
  <c r="T427" i="5"/>
  <c r="AH427" i="5"/>
  <c r="S427" i="5"/>
  <c r="AG426" i="5"/>
  <c r="Z426" i="5"/>
  <c r="AA426" i="5"/>
  <c r="Y426" i="5"/>
  <c r="B426" i="5"/>
  <c r="X426" i="5"/>
  <c r="W426" i="5"/>
  <c r="U426" i="5"/>
  <c r="AI426" i="5"/>
  <c r="T426" i="5"/>
  <c r="AH426" i="5"/>
  <c r="S426" i="5"/>
  <c r="AF425" i="5"/>
  <c r="J425" i="5"/>
  <c r="AC425" i="5"/>
  <c r="AA425" i="5"/>
  <c r="AE425" i="5"/>
  <c r="I425" i="5"/>
  <c r="Z425" i="5"/>
  <c r="Y425" i="5"/>
  <c r="B425" i="5"/>
  <c r="X425" i="5"/>
  <c r="W425" i="5"/>
  <c r="T425" i="5"/>
  <c r="AH425" i="5"/>
  <c r="S425" i="5"/>
  <c r="AH424" i="5"/>
  <c r="Z424" i="5"/>
  <c r="AA424" i="5"/>
  <c r="Y424" i="5"/>
  <c r="B424" i="5"/>
  <c r="X424" i="5"/>
  <c r="W424" i="5"/>
  <c r="T424" i="5"/>
  <c r="S424" i="5"/>
  <c r="AG423" i="5"/>
  <c r="Z423" i="5"/>
  <c r="AA423" i="5"/>
  <c r="Y423" i="5"/>
  <c r="B423" i="5"/>
  <c r="X423" i="5"/>
  <c r="W423" i="5"/>
  <c r="U423" i="5"/>
  <c r="AI423" i="5"/>
  <c r="T423" i="5"/>
  <c r="AH423" i="5"/>
  <c r="S423" i="5"/>
  <c r="AG422" i="5"/>
  <c r="Z422" i="5"/>
  <c r="AA422" i="5"/>
  <c r="Y422" i="5"/>
  <c r="B422" i="5"/>
  <c r="X422" i="5"/>
  <c r="W422" i="5"/>
  <c r="U422" i="5"/>
  <c r="AI422" i="5"/>
  <c r="T422" i="5"/>
  <c r="AH422" i="5"/>
  <c r="S422" i="5"/>
  <c r="AF421" i="5"/>
  <c r="J421" i="5"/>
  <c r="AE421" i="5"/>
  <c r="I421" i="5"/>
  <c r="AC421" i="5"/>
  <c r="AA421" i="5"/>
  <c r="Z421" i="5"/>
  <c r="Y421" i="5"/>
  <c r="B421" i="5"/>
  <c r="X421" i="5"/>
  <c r="W421" i="5"/>
  <c r="T421" i="5"/>
  <c r="AH421" i="5"/>
  <c r="S421" i="5"/>
  <c r="AH420" i="5"/>
  <c r="AD420" i="5"/>
  <c r="Z420" i="5"/>
  <c r="AA420" i="5"/>
  <c r="Y420" i="5"/>
  <c r="B420" i="5"/>
  <c r="X420" i="5"/>
  <c r="W420" i="5"/>
  <c r="U420" i="5"/>
  <c r="AI420" i="5"/>
  <c r="T420" i="5"/>
  <c r="S420" i="5"/>
  <c r="AG420" i="5"/>
  <c r="AG419" i="5"/>
  <c r="Z419" i="5"/>
  <c r="AA419" i="5"/>
  <c r="Y419" i="5"/>
  <c r="B419" i="5"/>
  <c r="X419" i="5"/>
  <c r="W419" i="5"/>
  <c r="U419" i="5"/>
  <c r="AI419" i="5"/>
  <c r="T419" i="5"/>
  <c r="AH419" i="5"/>
  <c r="S419" i="5"/>
  <c r="AG418" i="5"/>
  <c r="AD418" i="5"/>
  <c r="Z418" i="5"/>
  <c r="AA418" i="5"/>
  <c r="Y418" i="5"/>
  <c r="B418" i="5"/>
  <c r="X418" i="5"/>
  <c r="W418" i="5"/>
  <c r="U418" i="5"/>
  <c r="AI418" i="5"/>
  <c r="T418" i="5"/>
  <c r="AH418" i="5"/>
  <c r="S418" i="5"/>
  <c r="AF417" i="5"/>
  <c r="J417" i="5"/>
  <c r="AC417" i="5"/>
  <c r="AA417" i="5"/>
  <c r="AE417" i="5"/>
  <c r="I417" i="5"/>
  <c r="Z417" i="5"/>
  <c r="Y417" i="5"/>
  <c r="B417" i="5"/>
  <c r="X417" i="5"/>
  <c r="W417" i="5"/>
  <c r="T417" i="5"/>
  <c r="AH417" i="5"/>
  <c r="S417" i="5"/>
  <c r="AH416" i="5"/>
  <c r="AD416" i="5"/>
  <c r="Z416" i="5"/>
  <c r="AA416" i="5"/>
  <c r="Y416" i="5"/>
  <c r="B416" i="5"/>
  <c r="X416" i="5"/>
  <c r="W416" i="5"/>
  <c r="T416" i="5"/>
  <c r="S416" i="5"/>
  <c r="AG415" i="5"/>
  <c r="Z415" i="5"/>
  <c r="AA415" i="5"/>
  <c r="Y415" i="5"/>
  <c r="B415" i="5"/>
  <c r="X415" i="5"/>
  <c r="W415" i="5"/>
  <c r="U415" i="5"/>
  <c r="AI415" i="5"/>
  <c r="T415" i="5"/>
  <c r="AH415" i="5"/>
  <c r="S415" i="5"/>
  <c r="AG414" i="5"/>
  <c r="Z414" i="5"/>
  <c r="AA414" i="5"/>
  <c r="Y414" i="5"/>
  <c r="B414" i="5"/>
  <c r="X414" i="5"/>
  <c r="W414" i="5"/>
  <c r="U414" i="5"/>
  <c r="AI414" i="5"/>
  <c r="T414" i="5"/>
  <c r="AH414" i="5"/>
  <c r="S414" i="5"/>
  <c r="AF413" i="5"/>
  <c r="J413" i="5"/>
  <c r="AE413" i="5"/>
  <c r="I413" i="5"/>
  <c r="AC413" i="5"/>
  <c r="AA413" i="5"/>
  <c r="Z413" i="5"/>
  <c r="Y413" i="5"/>
  <c r="B413" i="5"/>
  <c r="X413" i="5"/>
  <c r="W413" i="5"/>
  <c r="T413" i="5"/>
  <c r="AH413" i="5"/>
  <c r="S413" i="5"/>
  <c r="AH412" i="5"/>
  <c r="Z412" i="5"/>
  <c r="AA412" i="5"/>
  <c r="Y412" i="5"/>
  <c r="B412" i="5"/>
  <c r="X412" i="5"/>
  <c r="W412" i="5"/>
  <c r="U412" i="5"/>
  <c r="AI412" i="5"/>
  <c r="T412" i="5"/>
  <c r="S412" i="5"/>
  <c r="AG412" i="5"/>
  <c r="AG411" i="5"/>
  <c r="AD411" i="5"/>
  <c r="Z411" i="5"/>
  <c r="AA411" i="5"/>
  <c r="Y411" i="5"/>
  <c r="B411" i="5"/>
  <c r="X411" i="5"/>
  <c r="W411" i="5"/>
  <c r="U411" i="5"/>
  <c r="AI411" i="5"/>
  <c r="T411" i="5"/>
  <c r="AH411" i="5"/>
  <c r="S411" i="5"/>
  <c r="AG410" i="5"/>
  <c r="Z410" i="5"/>
  <c r="AA410" i="5"/>
  <c r="Y410" i="5"/>
  <c r="B410" i="5"/>
  <c r="X410" i="5"/>
  <c r="W410" i="5"/>
  <c r="U410" i="5"/>
  <c r="AI410" i="5"/>
  <c r="T410" i="5"/>
  <c r="AH410" i="5"/>
  <c r="S410" i="5"/>
  <c r="AF409" i="5"/>
  <c r="J409" i="5"/>
  <c r="AC409" i="5"/>
  <c r="AA409" i="5"/>
  <c r="AE409" i="5"/>
  <c r="I409" i="5"/>
  <c r="Z409" i="5"/>
  <c r="Y409" i="5"/>
  <c r="B409" i="5"/>
  <c r="X409" i="5"/>
  <c r="W409" i="5"/>
  <c r="T409" i="5"/>
  <c r="AH409" i="5"/>
  <c r="S409" i="5"/>
  <c r="AH408" i="5"/>
  <c r="Z408" i="5"/>
  <c r="AA408" i="5"/>
  <c r="Y408" i="5"/>
  <c r="B408" i="5"/>
  <c r="X408" i="5"/>
  <c r="W408" i="5"/>
  <c r="U408" i="5"/>
  <c r="AI408" i="5"/>
  <c r="T408" i="5"/>
  <c r="S408" i="5"/>
  <c r="AG408" i="5"/>
  <c r="AG407" i="5"/>
  <c r="Z407" i="5"/>
  <c r="AA407" i="5"/>
  <c r="Y407" i="5"/>
  <c r="B407" i="5"/>
  <c r="X407" i="5"/>
  <c r="W407" i="5"/>
  <c r="U407" i="5"/>
  <c r="AI407" i="5"/>
  <c r="T407" i="5"/>
  <c r="AH407" i="5"/>
  <c r="S407" i="5"/>
  <c r="AG406" i="5"/>
  <c r="AD406" i="5"/>
  <c r="Z406" i="5"/>
  <c r="AA406" i="5"/>
  <c r="Y406" i="5"/>
  <c r="B406" i="5"/>
  <c r="X406" i="5"/>
  <c r="W406" i="5"/>
  <c r="U406" i="5"/>
  <c r="AI406" i="5"/>
  <c r="T406" i="5"/>
  <c r="AH406" i="5"/>
  <c r="S406" i="5"/>
  <c r="AF405" i="5"/>
  <c r="J405" i="5"/>
  <c r="AE405" i="5"/>
  <c r="I405" i="5"/>
  <c r="AC405" i="5"/>
  <c r="AA405" i="5"/>
  <c r="Z405" i="5"/>
  <c r="Y405" i="5"/>
  <c r="B405" i="5"/>
  <c r="X405" i="5"/>
  <c r="W405" i="5"/>
  <c r="T405" i="5"/>
  <c r="AH405" i="5"/>
  <c r="S405" i="5"/>
  <c r="AH404" i="5"/>
  <c r="Z404" i="5"/>
  <c r="AA404" i="5"/>
  <c r="Y404" i="5"/>
  <c r="B404" i="5"/>
  <c r="X404" i="5"/>
  <c r="W404" i="5"/>
  <c r="T404" i="5"/>
  <c r="S404" i="5"/>
  <c r="AG403" i="5"/>
  <c r="Z403" i="5"/>
  <c r="AA403" i="5"/>
  <c r="Y403" i="5"/>
  <c r="B403" i="5"/>
  <c r="X403" i="5"/>
  <c r="W403" i="5"/>
  <c r="U403" i="5"/>
  <c r="AI403" i="5"/>
  <c r="T403" i="5"/>
  <c r="AH403" i="5"/>
  <c r="S403" i="5"/>
  <c r="AG402" i="5"/>
  <c r="Z402" i="5"/>
  <c r="AA402" i="5"/>
  <c r="Y402" i="5"/>
  <c r="B402" i="5"/>
  <c r="X402" i="5"/>
  <c r="W402" i="5"/>
  <c r="U402" i="5"/>
  <c r="AI402" i="5"/>
  <c r="T402" i="5"/>
  <c r="AH402" i="5"/>
  <c r="S402" i="5"/>
  <c r="AF401" i="5"/>
  <c r="J401" i="5"/>
  <c r="AC401" i="5"/>
  <c r="AA401" i="5"/>
  <c r="AE401" i="5"/>
  <c r="I401" i="5"/>
  <c r="Z401" i="5"/>
  <c r="Y401" i="5"/>
  <c r="B401" i="5"/>
  <c r="X401" i="5"/>
  <c r="W401" i="5"/>
  <c r="T401" i="5"/>
  <c r="AH401" i="5"/>
  <c r="S401" i="5"/>
  <c r="AA400" i="5"/>
  <c r="Z400" i="5"/>
  <c r="Y400" i="5"/>
  <c r="B400" i="5"/>
  <c r="X400" i="5"/>
  <c r="W400" i="5"/>
  <c r="T400" i="5"/>
  <c r="S400" i="5"/>
  <c r="AG400" i="5"/>
  <c r="AG399" i="5"/>
  <c r="AD399" i="5"/>
  <c r="AC399" i="5"/>
  <c r="AB399" i="5"/>
  <c r="Z399" i="5"/>
  <c r="AA399" i="5"/>
  <c r="AE399" i="5"/>
  <c r="Y399" i="5"/>
  <c r="B399" i="5"/>
  <c r="X399" i="5"/>
  <c r="W399" i="5"/>
  <c r="T399" i="5"/>
  <c r="AH399" i="5"/>
  <c r="S399" i="5"/>
  <c r="I399" i="5"/>
  <c r="AF398" i="5"/>
  <c r="J398" i="5"/>
  <c r="AA398" i="5"/>
  <c r="Z398" i="5"/>
  <c r="Y398" i="5"/>
  <c r="B398" i="5"/>
  <c r="X398" i="5"/>
  <c r="W398" i="5"/>
  <c r="T398" i="5"/>
  <c r="AH398" i="5"/>
  <c r="S398" i="5"/>
  <c r="AH397" i="5"/>
  <c r="AE397" i="5"/>
  <c r="AB397" i="5"/>
  <c r="Z397" i="5"/>
  <c r="AA397" i="5"/>
  <c r="Y397" i="5"/>
  <c r="B397" i="5"/>
  <c r="X397" i="5"/>
  <c r="W397" i="5"/>
  <c r="T397" i="5"/>
  <c r="S397" i="5"/>
  <c r="I397" i="5"/>
  <c r="AG396" i="5"/>
  <c r="AD396" i="5"/>
  <c r="AA396" i="5"/>
  <c r="Z396" i="5"/>
  <c r="Y396" i="5"/>
  <c r="B396" i="5"/>
  <c r="X396" i="5"/>
  <c r="W396" i="5"/>
  <c r="T396" i="5"/>
  <c r="S396" i="5"/>
  <c r="AG395" i="5"/>
  <c r="AD395" i="5"/>
  <c r="AC395" i="5"/>
  <c r="AB395" i="5"/>
  <c r="Z395" i="5"/>
  <c r="AA395" i="5"/>
  <c r="AE395" i="5"/>
  <c r="Y395" i="5"/>
  <c r="B395" i="5"/>
  <c r="X395" i="5"/>
  <c r="W395" i="5"/>
  <c r="T395" i="5"/>
  <c r="AH395" i="5"/>
  <c r="S395" i="5"/>
  <c r="U395" i="5"/>
  <c r="AI395" i="5"/>
  <c r="I395" i="5"/>
  <c r="AC394" i="5"/>
  <c r="AA394" i="5"/>
  <c r="Z394" i="5"/>
  <c r="Y394" i="5"/>
  <c r="B394" i="5"/>
  <c r="X394" i="5"/>
  <c r="W394" i="5"/>
  <c r="T394" i="5"/>
  <c r="AH394" i="5"/>
  <c r="S394" i="5"/>
  <c r="AH393" i="5"/>
  <c r="Z393" i="5"/>
  <c r="AA393" i="5"/>
  <c r="Y393" i="5"/>
  <c r="B393" i="5"/>
  <c r="X393" i="5"/>
  <c r="W393" i="5"/>
  <c r="U393" i="5"/>
  <c r="AI393" i="5"/>
  <c r="T393" i="5"/>
  <c r="S393" i="5"/>
  <c r="AG393" i="5"/>
  <c r="AG392" i="5"/>
  <c r="AD392" i="5"/>
  <c r="AA392" i="5"/>
  <c r="Z392" i="5"/>
  <c r="Y392" i="5"/>
  <c r="B392" i="5"/>
  <c r="X392" i="5"/>
  <c r="W392" i="5"/>
  <c r="T392" i="5"/>
  <c r="S392" i="5"/>
  <c r="AH391" i="5"/>
  <c r="AG391" i="5"/>
  <c r="AD391" i="5"/>
  <c r="AC391" i="5"/>
  <c r="AB391" i="5"/>
  <c r="Z391" i="5"/>
  <c r="AA391" i="5"/>
  <c r="AE391" i="5"/>
  <c r="Y391" i="5"/>
  <c r="B391" i="5"/>
  <c r="X391" i="5"/>
  <c r="W391" i="5"/>
  <c r="T391" i="5"/>
  <c r="S391" i="5"/>
  <c r="I391" i="5"/>
  <c r="AI390" i="5"/>
  <c r="AG390" i="5"/>
  <c r="AB390" i="5"/>
  <c r="AA390" i="5"/>
  <c r="Z390" i="5"/>
  <c r="Y390" i="5"/>
  <c r="B390" i="5"/>
  <c r="X390" i="5"/>
  <c r="W390" i="5"/>
  <c r="T390" i="5"/>
  <c r="AH390" i="5"/>
  <c r="S390" i="5"/>
  <c r="U390" i="5"/>
  <c r="AH389" i="5"/>
  <c r="AE389" i="5"/>
  <c r="I389" i="5"/>
  <c r="AB389" i="5"/>
  <c r="Z389" i="5"/>
  <c r="AA389" i="5"/>
  <c r="Y389" i="5"/>
  <c r="B389" i="5"/>
  <c r="X389" i="5"/>
  <c r="W389" i="5"/>
  <c r="T389" i="5"/>
  <c r="S389" i="5"/>
  <c r="AI388" i="5"/>
  <c r="AG388" i="5"/>
  <c r="AD388" i="5"/>
  <c r="AC388" i="5"/>
  <c r="AA388" i="5"/>
  <c r="Z388" i="5"/>
  <c r="Y388" i="5"/>
  <c r="B388" i="5"/>
  <c r="X388" i="5"/>
  <c r="W388" i="5"/>
  <c r="T388" i="5"/>
  <c r="U388" i="5"/>
  <c r="S388" i="5"/>
  <c r="AG387" i="5"/>
  <c r="AD387" i="5"/>
  <c r="AC387" i="5"/>
  <c r="AB387" i="5"/>
  <c r="Z387" i="5"/>
  <c r="AA387" i="5"/>
  <c r="AE387" i="5"/>
  <c r="Y387" i="5"/>
  <c r="B387" i="5"/>
  <c r="X387" i="5"/>
  <c r="W387" i="5"/>
  <c r="T387" i="5"/>
  <c r="AH387" i="5"/>
  <c r="S387" i="5"/>
  <c r="I387" i="5"/>
  <c r="AI386" i="5"/>
  <c r="AG386" i="5"/>
  <c r="AA386" i="5"/>
  <c r="Z386" i="5"/>
  <c r="Y386" i="5"/>
  <c r="B386" i="5"/>
  <c r="X386" i="5"/>
  <c r="W386" i="5"/>
  <c r="T386" i="5"/>
  <c r="AH386" i="5"/>
  <c r="S386" i="5"/>
  <c r="U386" i="5"/>
  <c r="AH385" i="5"/>
  <c r="AA385" i="5"/>
  <c r="Z385" i="5"/>
  <c r="Y385" i="5"/>
  <c r="B385" i="5"/>
  <c r="X385" i="5"/>
  <c r="W385" i="5"/>
  <c r="T385" i="5"/>
  <c r="S385" i="5"/>
  <c r="AI384" i="5"/>
  <c r="AH384" i="5"/>
  <c r="AG384" i="5"/>
  <c r="AC384" i="5"/>
  <c r="AA384" i="5"/>
  <c r="Z384" i="5"/>
  <c r="Y384" i="5"/>
  <c r="B384" i="5"/>
  <c r="X384" i="5"/>
  <c r="W384" i="5"/>
  <c r="T384" i="5"/>
  <c r="U384" i="5"/>
  <c r="S384" i="5"/>
  <c r="AD383" i="5"/>
  <c r="AC383" i="5"/>
  <c r="AB383" i="5"/>
  <c r="Z383" i="5"/>
  <c r="AA383" i="5"/>
  <c r="AE383" i="5"/>
  <c r="Y383" i="5"/>
  <c r="B383" i="5"/>
  <c r="X383" i="5"/>
  <c r="W383" i="5"/>
  <c r="T383" i="5"/>
  <c r="AH383" i="5"/>
  <c r="S383" i="5"/>
  <c r="I383" i="5"/>
  <c r="AF382" i="5"/>
  <c r="J382" i="5"/>
  <c r="AC382" i="5"/>
  <c r="AA382" i="5"/>
  <c r="Z382" i="5"/>
  <c r="Y382" i="5"/>
  <c r="B382" i="5"/>
  <c r="X382" i="5"/>
  <c r="W382" i="5"/>
  <c r="T382" i="5"/>
  <c r="AH382" i="5"/>
  <c r="S382" i="5"/>
  <c r="AH381" i="5"/>
  <c r="Z381" i="5"/>
  <c r="AA381" i="5"/>
  <c r="Y381" i="5"/>
  <c r="B381" i="5"/>
  <c r="X381" i="5"/>
  <c r="W381" i="5"/>
  <c r="U381" i="5"/>
  <c r="AI381" i="5"/>
  <c r="T381" i="5"/>
  <c r="S381" i="5"/>
  <c r="AG381" i="5"/>
  <c r="AH380" i="5"/>
  <c r="AG380" i="5"/>
  <c r="AA380" i="5"/>
  <c r="Z380" i="5"/>
  <c r="Y380" i="5"/>
  <c r="B380" i="5"/>
  <c r="X380" i="5"/>
  <c r="W380" i="5"/>
  <c r="T380" i="5"/>
  <c r="U380" i="5"/>
  <c r="AI380" i="5"/>
  <c r="S380" i="5"/>
  <c r="AH379" i="5"/>
  <c r="AD379" i="5"/>
  <c r="AC379" i="5"/>
  <c r="AB379" i="5"/>
  <c r="Z379" i="5"/>
  <c r="AA379" i="5"/>
  <c r="AE379" i="5"/>
  <c r="Y379" i="5"/>
  <c r="B379" i="5"/>
  <c r="X379" i="5"/>
  <c r="W379" i="5"/>
  <c r="T379" i="5"/>
  <c r="S379" i="5"/>
  <c r="U379" i="5"/>
  <c r="AI379" i="5"/>
  <c r="I379" i="5"/>
  <c r="AF378" i="5"/>
  <c r="AC378" i="5"/>
  <c r="AB378" i="5"/>
  <c r="AA378" i="5"/>
  <c r="Z378" i="5"/>
  <c r="Y378" i="5"/>
  <c r="B378" i="5"/>
  <c r="X378" i="5"/>
  <c r="W378" i="5"/>
  <c r="T378" i="5"/>
  <c r="AH378" i="5"/>
  <c r="S378" i="5"/>
  <c r="J378" i="5"/>
  <c r="AH377" i="5"/>
  <c r="AF377" i="5"/>
  <c r="J377" i="5"/>
  <c r="Z377" i="5"/>
  <c r="AA377" i="5"/>
  <c r="Y377" i="5"/>
  <c r="B377" i="5"/>
  <c r="X377" i="5"/>
  <c r="W377" i="5"/>
  <c r="U377" i="5"/>
  <c r="AI377" i="5"/>
  <c r="T377" i="5"/>
  <c r="S377" i="5"/>
  <c r="AG377" i="5"/>
  <c r="AG376" i="5"/>
  <c r="AD376" i="5"/>
  <c r="AA376" i="5"/>
  <c r="Z376" i="5"/>
  <c r="Y376" i="5"/>
  <c r="B376" i="5"/>
  <c r="X376" i="5"/>
  <c r="W376" i="5"/>
  <c r="T376" i="5"/>
  <c r="S376" i="5"/>
  <c r="AH375" i="5"/>
  <c r="AG375" i="5"/>
  <c r="AD375" i="5"/>
  <c r="AC375" i="5"/>
  <c r="AB375" i="5"/>
  <c r="Z375" i="5"/>
  <c r="AA375" i="5"/>
  <c r="AE375" i="5"/>
  <c r="Y375" i="5"/>
  <c r="B375" i="5"/>
  <c r="X375" i="5"/>
  <c r="W375" i="5"/>
  <c r="T375" i="5"/>
  <c r="S375" i="5"/>
  <c r="I375" i="5"/>
  <c r="AI374" i="5"/>
  <c r="AG374" i="5"/>
  <c r="AB374" i="5"/>
  <c r="AA374" i="5"/>
  <c r="Z374" i="5"/>
  <c r="Y374" i="5"/>
  <c r="B374" i="5"/>
  <c r="X374" i="5"/>
  <c r="W374" i="5"/>
  <c r="T374" i="5"/>
  <c r="AH374" i="5"/>
  <c r="S374" i="5"/>
  <c r="U374" i="5"/>
  <c r="AH373" i="5"/>
  <c r="AB373" i="5"/>
  <c r="Z373" i="5"/>
  <c r="AA373" i="5"/>
  <c r="Y373" i="5"/>
  <c r="B373" i="5"/>
  <c r="X373" i="5"/>
  <c r="W373" i="5"/>
  <c r="T373" i="5"/>
  <c r="S373" i="5"/>
  <c r="AI372" i="5"/>
  <c r="AG372" i="5"/>
  <c r="AD372" i="5"/>
  <c r="AC372" i="5"/>
  <c r="AA372" i="5"/>
  <c r="Z372" i="5"/>
  <c r="Y372" i="5"/>
  <c r="B372" i="5"/>
  <c r="X372" i="5"/>
  <c r="W372" i="5"/>
  <c r="T372" i="5"/>
  <c r="U372" i="5"/>
  <c r="S372" i="5"/>
  <c r="AG371" i="5"/>
  <c r="AD371" i="5"/>
  <c r="AC371" i="5"/>
  <c r="AB371" i="5"/>
  <c r="Z371" i="5"/>
  <c r="AA371" i="5"/>
  <c r="AE371" i="5"/>
  <c r="Y371" i="5"/>
  <c r="B371" i="5"/>
  <c r="X371" i="5"/>
  <c r="W371" i="5"/>
  <c r="T371" i="5"/>
  <c r="AH371" i="5"/>
  <c r="S371" i="5"/>
  <c r="I371" i="5"/>
  <c r="AI370" i="5"/>
  <c r="AG370" i="5"/>
  <c r="AA370" i="5"/>
  <c r="Z370" i="5"/>
  <c r="Y370" i="5"/>
  <c r="B370" i="5"/>
  <c r="X370" i="5"/>
  <c r="W370" i="5"/>
  <c r="T370" i="5"/>
  <c r="AH370" i="5"/>
  <c r="S370" i="5"/>
  <c r="U370" i="5"/>
  <c r="AH369" i="5"/>
  <c r="AA369" i="5"/>
  <c r="Z369" i="5"/>
  <c r="Y369" i="5"/>
  <c r="B369" i="5"/>
  <c r="X369" i="5"/>
  <c r="W369" i="5"/>
  <c r="T369" i="5"/>
  <c r="S369" i="5"/>
  <c r="AI368" i="5"/>
  <c r="AH368" i="5"/>
  <c r="AG368" i="5"/>
  <c r="AC368" i="5"/>
  <c r="AA368" i="5"/>
  <c r="Z368" i="5"/>
  <c r="Y368" i="5"/>
  <c r="B368" i="5"/>
  <c r="X368" i="5"/>
  <c r="W368" i="5"/>
  <c r="T368" i="5"/>
  <c r="U368" i="5"/>
  <c r="S368" i="5"/>
  <c r="AD367" i="5"/>
  <c r="AC367" i="5"/>
  <c r="AB367" i="5"/>
  <c r="Z367" i="5"/>
  <c r="AA367" i="5"/>
  <c r="AE367" i="5"/>
  <c r="Y367" i="5"/>
  <c r="B367" i="5"/>
  <c r="X367" i="5"/>
  <c r="W367" i="5"/>
  <c r="T367" i="5"/>
  <c r="AH367" i="5"/>
  <c r="S367" i="5"/>
  <c r="I367" i="5"/>
  <c r="AF366" i="5"/>
  <c r="J366" i="5"/>
  <c r="AC366" i="5"/>
  <c r="AA366" i="5"/>
  <c r="Z366" i="5"/>
  <c r="Y366" i="5"/>
  <c r="B366" i="5"/>
  <c r="X366" i="5"/>
  <c r="W366" i="5"/>
  <c r="T366" i="5"/>
  <c r="AH366" i="5"/>
  <c r="S366" i="5"/>
  <c r="AH365" i="5"/>
  <c r="Z365" i="5"/>
  <c r="AA365" i="5"/>
  <c r="Y365" i="5"/>
  <c r="B365" i="5"/>
  <c r="X365" i="5"/>
  <c r="W365" i="5"/>
  <c r="U365" i="5"/>
  <c r="AI365" i="5"/>
  <c r="T365" i="5"/>
  <c r="S365" i="5"/>
  <c r="AG365" i="5"/>
  <c r="AH364" i="5"/>
  <c r="AG364" i="5"/>
  <c r="AA364" i="5"/>
  <c r="Z364" i="5"/>
  <c r="Y364" i="5"/>
  <c r="B364" i="5"/>
  <c r="X364" i="5"/>
  <c r="W364" i="5"/>
  <c r="T364" i="5"/>
  <c r="U364" i="5"/>
  <c r="AI364" i="5"/>
  <c r="S364" i="5"/>
  <c r="AH363" i="5"/>
  <c r="AD363" i="5"/>
  <c r="AC363" i="5"/>
  <c r="AB363" i="5"/>
  <c r="Z363" i="5"/>
  <c r="AA363" i="5"/>
  <c r="AE363" i="5"/>
  <c r="Y363" i="5"/>
  <c r="B363" i="5"/>
  <c r="X363" i="5"/>
  <c r="W363" i="5"/>
  <c r="T363" i="5"/>
  <c r="S363" i="5"/>
  <c r="U363" i="5"/>
  <c r="AI363" i="5"/>
  <c r="I363" i="5"/>
  <c r="AF362" i="5"/>
  <c r="AC362" i="5"/>
  <c r="AB362" i="5"/>
  <c r="AA362" i="5"/>
  <c r="Z362" i="5"/>
  <c r="Y362" i="5"/>
  <c r="B362" i="5"/>
  <c r="X362" i="5"/>
  <c r="W362" i="5"/>
  <c r="T362" i="5"/>
  <c r="AH362" i="5"/>
  <c r="S362" i="5"/>
  <c r="J362" i="5"/>
  <c r="AH361" i="5"/>
  <c r="AF361" i="5"/>
  <c r="J361" i="5"/>
  <c r="Z361" i="5"/>
  <c r="AA361" i="5"/>
  <c r="Y361" i="5"/>
  <c r="B361" i="5"/>
  <c r="X361" i="5"/>
  <c r="W361" i="5"/>
  <c r="U361" i="5"/>
  <c r="AI361" i="5"/>
  <c r="T361" i="5"/>
  <c r="S361" i="5"/>
  <c r="AG361" i="5"/>
  <c r="AG360" i="5"/>
  <c r="AD360" i="5"/>
  <c r="AA360" i="5"/>
  <c r="Z360" i="5"/>
  <c r="Y360" i="5"/>
  <c r="B360" i="5"/>
  <c r="X360" i="5"/>
  <c r="W360" i="5"/>
  <c r="T360" i="5"/>
  <c r="S360" i="5"/>
  <c r="AH359" i="5"/>
  <c r="AG359" i="5"/>
  <c r="AD359" i="5"/>
  <c r="AC359" i="5"/>
  <c r="AB359" i="5"/>
  <c r="Z359" i="5"/>
  <c r="AA359" i="5"/>
  <c r="AE359" i="5"/>
  <c r="Y359" i="5"/>
  <c r="B359" i="5"/>
  <c r="X359" i="5"/>
  <c r="W359" i="5"/>
  <c r="T359" i="5"/>
  <c r="S359" i="5"/>
  <c r="I359" i="5"/>
  <c r="AI358" i="5"/>
  <c r="AG358" i="5"/>
  <c r="AB358" i="5"/>
  <c r="AA358" i="5"/>
  <c r="Z358" i="5"/>
  <c r="Y358" i="5"/>
  <c r="B358" i="5"/>
  <c r="X358" i="5"/>
  <c r="W358" i="5"/>
  <c r="T358" i="5"/>
  <c r="AH358" i="5"/>
  <c r="S358" i="5"/>
  <c r="U358" i="5"/>
  <c r="AH357" i="5"/>
  <c r="AE357" i="5"/>
  <c r="I357" i="5"/>
  <c r="AB357" i="5"/>
  <c r="Z357" i="5"/>
  <c r="AA357" i="5"/>
  <c r="Y357" i="5"/>
  <c r="B357" i="5"/>
  <c r="X357" i="5"/>
  <c r="W357" i="5"/>
  <c r="T357" i="5"/>
  <c r="S357" i="5"/>
  <c r="AI356" i="5"/>
  <c r="AG356" i="5"/>
  <c r="AD356" i="5"/>
  <c r="AC356" i="5"/>
  <c r="AA356" i="5"/>
  <c r="Z356" i="5"/>
  <c r="Y356" i="5"/>
  <c r="B356" i="5"/>
  <c r="X356" i="5"/>
  <c r="W356" i="5"/>
  <c r="T356" i="5"/>
  <c r="U356" i="5"/>
  <c r="S356" i="5"/>
  <c r="AG355" i="5"/>
  <c r="AD355" i="5"/>
  <c r="AC355" i="5"/>
  <c r="AB355" i="5"/>
  <c r="Z355" i="5"/>
  <c r="AA355" i="5"/>
  <c r="AE355" i="5"/>
  <c r="Y355" i="5"/>
  <c r="B355" i="5"/>
  <c r="X355" i="5"/>
  <c r="W355" i="5"/>
  <c r="T355" i="5"/>
  <c r="AH355" i="5"/>
  <c r="S355" i="5"/>
  <c r="I355" i="5"/>
  <c r="AI354" i="5"/>
  <c r="AG354" i="5"/>
  <c r="AA354" i="5"/>
  <c r="Z354" i="5"/>
  <c r="Y354" i="5"/>
  <c r="B354" i="5"/>
  <c r="X354" i="5"/>
  <c r="W354" i="5"/>
  <c r="T354" i="5"/>
  <c r="AH354" i="5"/>
  <c r="S354" i="5"/>
  <c r="U354" i="5"/>
  <c r="AH353" i="5"/>
  <c r="AA353" i="5"/>
  <c r="Z353" i="5"/>
  <c r="Y353" i="5"/>
  <c r="B353" i="5"/>
  <c r="X353" i="5"/>
  <c r="W353" i="5"/>
  <c r="T353" i="5"/>
  <c r="S353" i="5"/>
  <c r="AI352" i="5"/>
  <c r="AH352" i="5"/>
  <c r="AG352" i="5"/>
  <c r="AC352" i="5"/>
  <c r="AA352" i="5"/>
  <c r="Z352" i="5"/>
  <c r="Y352" i="5"/>
  <c r="B352" i="5"/>
  <c r="X352" i="5"/>
  <c r="W352" i="5"/>
  <c r="T352" i="5"/>
  <c r="U352" i="5"/>
  <c r="S352" i="5"/>
  <c r="AD351" i="5"/>
  <c r="AC351" i="5"/>
  <c r="AB351" i="5"/>
  <c r="Z351" i="5"/>
  <c r="AA351" i="5"/>
  <c r="AE351" i="5"/>
  <c r="Y351" i="5"/>
  <c r="B351" i="5"/>
  <c r="X351" i="5"/>
  <c r="W351" i="5"/>
  <c r="T351" i="5"/>
  <c r="AH351" i="5"/>
  <c r="S351" i="5"/>
  <c r="I351" i="5"/>
  <c r="AF350" i="5"/>
  <c r="J350" i="5"/>
  <c r="AC350" i="5"/>
  <c r="AA350" i="5"/>
  <c r="Z350" i="5"/>
  <c r="Y350" i="5"/>
  <c r="B350" i="5"/>
  <c r="X350" i="5"/>
  <c r="W350" i="5"/>
  <c r="T350" i="5"/>
  <c r="AH350" i="5"/>
  <c r="S350" i="5"/>
  <c r="AH349" i="5"/>
  <c r="AF349" i="5"/>
  <c r="J349" i="5"/>
  <c r="Z349" i="5"/>
  <c r="AA349" i="5"/>
  <c r="Y349" i="5"/>
  <c r="B349" i="5"/>
  <c r="X349" i="5"/>
  <c r="W349" i="5"/>
  <c r="U349" i="5"/>
  <c r="AI349" i="5"/>
  <c r="T349" i="5"/>
  <c r="S349" i="5"/>
  <c r="AG349" i="5"/>
  <c r="AH348" i="5"/>
  <c r="AG348" i="5"/>
  <c r="AA348" i="5"/>
  <c r="Z348" i="5"/>
  <c r="Y348" i="5"/>
  <c r="B348" i="5"/>
  <c r="X348" i="5"/>
  <c r="W348" i="5"/>
  <c r="T348" i="5"/>
  <c r="U348" i="5"/>
  <c r="AI348" i="5"/>
  <c r="S348" i="5"/>
  <c r="AH347" i="5"/>
  <c r="AD347" i="5"/>
  <c r="AC347" i="5"/>
  <c r="AB347" i="5"/>
  <c r="Z347" i="5"/>
  <c r="AA347" i="5"/>
  <c r="AE347" i="5"/>
  <c r="Y347" i="5"/>
  <c r="B347" i="5"/>
  <c r="X347" i="5"/>
  <c r="W347" i="5"/>
  <c r="T347" i="5"/>
  <c r="S347" i="5"/>
  <c r="U347" i="5"/>
  <c r="AI347" i="5"/>
  <c r="I347" i="5"/>
  <c r="AF346" i="5"/>
  <c r="AC346" i="5"/>
  <c r="AB346" i="5"/>
  <c r="AA346" i="5"/>
  <c r="Z346" i="5"/>
  <c r="Y346" i="5"/>
  <c r="B346" i="5"/>
  <c r="X346" i="5"/>
  <c r="W346" i="5"/>
  <c r="T346" i="5"/>
  <c r="AH346" i="5"/>
  <c r="S346" i="5"/>
  <c r="J346" i="5"/>
  <c r="AH345" i="5"/>
  <c r="Z345" i="5"/>
  <c r="AA345" i="5"/>
  <c r="Y345" i="5"/>
  <c r="B345" i="5"/>
  <c r="X345" i="5"/>
  <c r="W345" i="5"/>
  <c r="U345" i="5"/>
  <c r="AI345" i="5"/>
  <c r="T345" i="5"/>
  <c r="S345" i="5"/>
  <c r="AG345" i="5"/>
  <c r="AH344" i="5"/>
  <c r="AG344" i="5"/>
  <c r="AA344" i="5"/>
  <c r="Z344" i="5"/>
  <c r="Y344" i="5"/>
  <c r="B344" i="5"/>
  <c r="X344" i="5"/>
  <c r="W344" i="5"/>
  <c r="U344" i="5"/>
  <c r="AI344" i="5"/>
  <c r="T344" i="5"/>
  <c r="S344" i="5"/>
  <c r="AH343" i="5"/>
  <c r="AG343" i="5"/>
  <c r="AF343" i="5"/>
  <c r="J343" i="5"/>
  <c r="AB343" i="5"/>
  <c r="Z343" i="5"/>
  <c r="AA343" i="5"/>
  <c r="Y343" i="5"/>
  <c r="B343" i="5"/>
  <c r="X343" i="5"/>
  <c r="W343" i="5"/>
  <c r="U343" i="5"/>
  <c r="AI343" i="5"/>
  <c r="T343" i="5"/>
  <c r="S343" i="5"/>
  <c r="AG342" i="5"/>
  <c r="AF342" i="5"/>
  <c r="J342" i="5"/>
  <c r="AE342" i="5"/>
  <c r="I342" i="5"/>
  <c r="AA342" i="5"/>
  <c r="Z342" i="5"/>
  <c r="Y342" i="5"/>
  <c r="B342" i="5"/>
  <c r="X342" i="5"/>
  <c r="W342" i="5"/>
  <c r="T342" i="5"/>
  <c r="AH342" i="5"/>
  <c r="S342" i="5"/>
  <c r="AH341" i="5"/>
  <c r="AE341" i="5"/>
  <c r="AD341" i="5"/>
  <c r="Z341" i="5"/>
  <c r="AA341" i="5"/>
  <c r="Y341" i="5"/>
  <c r="B341" i="5"/>
  <c r="X341" i="5"/>
  <c r="W341" i="5"/>
  <c r="U341" i="5"/>
  <c r="AI341" i="5"/>
  <c r="T341" i="5"/>
  <c r="S341" i="5"/>
  <c r="AG341" i="5"/>
  <c r="I341" i="5"/>
  <c r="AH340" i="5"/>
  <c r="AG340" i="5"/>
  <c r="AE340" i="5"/>
  <c r="Z340" i="5"/>
  <c r="AA340" i="5"/>
  <c r="Y340" i="5"/>
  <c r="B340" i="5"/>
  <c r="X340" i="5"/>
  <c r="W340" i="5"/>
  <c r="U340" i="5"/>
  <c r="AI340" i="5"/>
  <c r="T340" i="5"/>
  <c r="S340" i="5"/>
  <c r="I340" i="5"/>
  <c r="AH339" i="5"/>
  <c r="AG339" i="5"/>
  <c r="AF339" i="5"/>
  <c r="J339" i="5"/>
  <c r="Z339" i="5"/>
  <c r="AA339" i="5"/>
  <c r="Y339" i="5"/>
  <c r="B339" i="5"/>
  <c r="X339" i="5"/>
  <c r="W339" i="5"/>
  <c r="U339" i="5"/>
  <c r="AI339" i="5"/>
  <c r="T339" i="5"/>
  <c r="S339" i="5"/>
  <c r="AG338" i="5"/>
  <c r="AF338" i="5"/>
  <c r="J338" i="5"/>
  <c r="AA338" i="5"/>
  <c r="Z338" i="5"/>
  <c r="Y338" i="5"/>
  <c r="B338" i="5"/>
  <c r="X338" i="5"/>
  <c r="W338" i="5"/>
  <c r="T338" i="5"/>
  <c r="AH338" i="5"/>
  <c r="S338" i="5"/>
  <c r="AH337" i="5"/>
  <c r="Z337" i="5"/>
  <c r="AA337" i="5"/>
  <c r="Y337" i="5"/>
  <c r="B337" i="5"/>
  <c r="X337" i="5"/>
  <c r="W337" i="5"/>
  <c r="U337" i="5"/>
  <c r="AI337" i="5"/>
  <c r="T337" i="5"/>
  <c r="S337" i="5"/>
  <c r="AG337" i="5"/>
  <c r="AH336" i="5"/>
  <c r="AG336" i="5"/>
  <c r="AA336" i="5"/>
  <c r="Z336" i="5"/>
  <c r="Y336" i="5"/>
  <c r="B336" i="5"/>
  <c r="X336" i="5"/>
  <c r="W336" i="5"/>
  <c r="U336" i="5"/>
  <c r="AI336" i="5"/>
  <c r="T336" i="5"/>
  <c r="S336" i="5"/>
  <c r="AH335" i="5"/>
  <c r="AG335" i="5"/>
  <c r="AB335" i="5"/>
  <c r="Z335" i="5"/>
  <c r="AA335" i="5"/>
  <c r="Y335" i="5"/>
  <c r="B335" i="5"/>
  <c r="X335" i="5"/>
  <c r="W335" i="5"/>
  <c r="U335" i="5"/>
  <c r="AI335" i="5"/>
  <c r="T335" i="5"/>
  <c r="S335" i="5"/>
  <c r="AG334" i="5"/>
  <c r="AE334" i="5"/>
  <c r="I334" i="5"/>
  <c r="AA334" i="5"/>
  <c r="Z334" i="5"/>
  <c r="Y334" i="5"/>
  <c r="B334" i="5"/>
  <c r="X334" i="5"/>
  <c r="W334" i="5"/>
  <c r="T334" i="5"/>
  <c r="AH334" i="5"/>
  <c r="S334" i="5"/>
  <c r="AH333" i="5"/>
  <c r="AD333" i="5"/>
  <c r="Z333" i="5"/>
  <c r="AA333" i="5"/>
  <c r="Y333" i="5"/>
  <c r="B333" i="5"/>
  <c r="X333" i="5"/>
  <c r="W333" i="5"/>
  <c r="U333" i="5"/>
  <c r="AI333" i="5"/>
  <c r="T333" i="5"/>
  <c r="S333" i="5"/>
  <c r="AG333" i="5"/>
  <c r="AH332" i="5"/>
  <c r="AG332" i="5"/>
  <c r="Z332" i="5"/>
  <c r="AA332" i="5"/>
  <c r="Y332" i="5"/>
  <c r="B332" i="5"/>
  <c r="X332" i="5"/>
  <c r="W332" i="5"/>
  <c r="U332" i="5"/>
  <c r="AI332" i="5"/>
  <c r="T332" i="5"/>
  <c r="S332" i="5"/>
  <c r="AH331" i="5"/>
  <c r="AG331" i="5"/>
  <c r="Z331" i="5"/>
  <c r="AA331" i="5"/>
  <c r="Y331" i="5"/>
  <c r="B331" i="5"/>
  <c r="X331" i="5"/>
  <c r="W331" i="5"/>
  <c r="U331" i="5"/>
  <c r="AI331" i="5"/>
  <c r="T331" i="5"/>
  <c r="S331" i="5"/>
  <c r="AG330" i="5"/>
  <c r="AA330" i="5"/>
  <c r="Z330" i="5"/>
  <c r="Y330" i="5"/>
  <c r="B330" i="5"/>
  <c r="X330" i="5"/>
  <c r="W330" i="5"/>
  <c r="T330" i="5"/>
  <c r="AH330" i="5"/>
  <c r="S330" i="5"/>
  <c r="AI329" i="5"/>
  <c r="Z329" i="5"/>
  <c r="AA329" i="5"/>
  <c r="Y329" i="5"/>
  <c r="B329" i="5"/>
  <c r="X329" i="5"/>
  <c r="W329" i="5"/>
  <c r="U329" i="5"/>
  <c r="T329" i="5"/>
  <c r="AH329" i="5"/>
  <c r="S329" i="5"/>
  <c r="AG329" i="5"/>
  <c r="AH328" i="5"/>
  <c r="AG328" i="5"/>
  <c r="Z328" i="5"/>
  <c r="AA328" i="5"/>
  <c r="Y328" i="5"/>
  <c r="B328" i="5"/>
  <c r="X328" i="5"/>
  <c r="W328" i="5"/>
  <c r="U328" i="5"/>
  <c r="AI328" i="5"/>
  <c r="T328" i="5"/>
  <c r="S328" i="5"/>
  <c r="AF327" i="5"/>
  <c r="J327" i="5"/>
  <c r="AC327" i="5"/>
  <c r="AB327" i="5"/>
  <c r="Z327" i="5"/>
  <c r="AA327" i="5"/>
  <c r="Y327" i="5"/>
  <c r="B327" i="5"/>
  <c r="X327" i="5"/>
  <c r="W327" i="5"/>
  <c r="T327" i="5"/>
  <c r="AH327" i="5"/>
  <c r="S327" i="5"/>
  <c r="AE326" i="5"/>
  <c r="I326" i="5"/>
  <c r="AA326" i="5"/>
  <c r="Z326" i="5"/>
  <c r="Y326" i="5"/>
  <c r="B326" i="5"/>
  <c r="X326" i="5"/>
  <c r="W326" i="5"/>
  <c r="T326" i="5"/>
  <c r="AH326" i="5"/>
  <c r="S326" i="5"/>
  <c r="AH325" i="5"/>
  <c r="AD325" i="5"/>
  <c r="Z325" i="5"/>
  <c r="AA325" i="5"/>
  <c r="Y325" i="5"/>
  <c r="B325" i="5"/>
  <c r="X325" i="5"/>
  <c r="W325" i="5"/>
  <c r="U325" i="5"/>
  <c r="AI325" i="5"/>
  <c r="T325" i="5"/>
  <c r="S325" i="5"/>
  <c r="AG325" i="5"/>
  <c r="AH324" i="5"/>
  <c r="AG324" i="5"/>
  <c r="AD324" i="5"/>
  <c r="Z324" i="5"/>
  <c r="AA324" i="5"/>
  <c r="Y324" i="5"/>
  <c r="B324" i="5"/>
  <c r="X324" i="5"/>
  <c r="W324" i="5"/>
  <c r="U324" i="5"/>
  <c r="AI324" i="5"/>
  <c r="T324" i="5"/>
  <c r="S324" i="5"/>
  <c r="AF323" i="5"/>
  <c r="J323" i="5"/>
  <c r="AC323" i="5"/>
  <c r="AB323" i="5"/>
  <c r="Z323" i="5"/>
  <c r="AA323" i="5"/>
  <c r="Y323" i="5"/>
  <c r="B323" i="5"/>
  <c r="X323" i="5"/>
  <c r="W323" i="5"/>
  <c r="T323" i="5"/>
  <c r="AH323" i="5"/>
  <c r="S323" i="5"/>
  <c r="AA322" i="5"/>
  <c r="Z322" i="5"/>
  <c r="Y322" i="5"/>
  <c r="B322" i="5"/>
  <c r="X322" i="5"/>
  <c r="W322" i="5"/>
  <c r="T322" i="5"/>
  <c r="AH322" i="5"/>
  <c r="S322" i="5"/>
  <c r="AH321" i="5"/>
  <c r="Z321" i="5"/>
  <c r="AA321" i="5"/>
  <c r="Y321" i="5"/>
  <c r="B321" i="5"/>
  <c r="X321" i="5"/>
  <c r="W321" i="5"/>
  <c r="U321" i="5"/>
  <c r="AI321" i="5"/>
  <c r="T321" i="5"/>
  <c r="S321" i="5"/>
  <c r="AG321" i="5"/>
  <c r="AH320" i="5"/>
  <c r="AG320" i="5"/>
  <c r="Z320" i="5"/>
  <c r="AA320" i="5"/>
  <c r="Y320" i="5"/>
  <c r="B320" i="5"/>
  <c r="X320" i="5"/>
  <c r="W320" i="5"/>
  <c r="U320" i="5"/>
  <c r="AI320" i="5"/>
  <c r="T320" i="5"/>
  <c r="S320" i="5"/>
  <c r="AF319" i="5"/>
  <c r="J319" i="5"/>
  <c r="AC319" i="5"/>
  <c r="AB319" i="5"/>
  <c r="Z319" i="5"/>
  <c r="AA319" i="5"/>
  <c r="Y319" i="5"/>
  <c r="B319" i="5"/>
  <c r="X319" i="5"/>
  <c r="W319" i="5"/>
  <c r="T319" i="5"/>
  <c r="AH319" i="5"/>
  <c r="S319" i="5"/>
  <c r="AE318" i="5"/>
  <c r="I318" i="5"/>
  <c r="AA318" i="5"/>
  <c r="Z318" i="5"/>
  <c r="Y318" i="5"/>
  <c r="B318" i="5"/>
  <c r="X318" i="5"/>
  <c r="W318" i="5"/>
  <c r="T318" i="5"/>
  <c r="AH318" i="5"/>
  <c r="S318" i="5"/>
  <c r="AH317" i="5"/>
  <c r="Z317" i="5"/>
  <c r="AA317" i="5"/>
  <c r="Y317" i="5"/>
  <c r="B317" i="5"/>
  <c r="X317" i="5"/>
  <c r="W317" i="5"/>
  <c r="T317" i="5"/>
  <c r="S317" i="5"/>
  <c r="AG317" i="5"/>
  <c r="AG316" i="5"/>
  <c r="AA316" i="5"/>
  <c r="Z316" i="5"/>
  <c r="Y316" i="5"/>
  <c r="B316" i="5"/>
  <c r="X316" i="5"/>
  <c r="W316" i="5"/>
  <c r="T316" i="5"/>
  <c r="AH316" i="5"/>
  <c r="S316" i="5"/>
  <c r="U316" i="5"/>
  <c r="AI316" i="5"/>
  <c r="AH315" i="5"/>
  <c r="AF315" i="5"/>
  <c r="J315" i="5"/>
  <c r="AD315" i="5"/>
  <c r="AB315" i="5"/>
  <c r="Z315" i="5"/>
  <c r="AA315" i="5"/>
  <c r="Y315" i="5"/>
  <c r="B315" i="5"/>
  <c r="X315" i="5"/>
  <c r="W315" i="5"/>
  <c r="T315" i="5"/>
  <c r="S315" i="5"/>
  <c r="AG315" i="5"/>
  <c r="AG314" i="5"/>
  <c r="AA314" i="5"/>
  <c r="Z314" i="5"/>
  <c r="Y314" i="5"/>
  <c r="B314" i="5"/>
  <c r="X314" i="5"/>
  <c r="W314" i="5"/>
  <c r="T314" i="5"/>
  <c r="S314" i="5"/>
  <c r="AG313" i="5"/>
  <c r="AD313" i="5"/>
  <c r="AB313" i="5"/>
  <c r="Z313" i="5"/>
  <c r="AA313" i="5"/>
  <c r="AE313" i="5"/>
  <c r="Y313" i="5"/>
  <c r="B313" i="5"/>
  <c r="X313" i="5"/>
  <c r="W313" i="5"/>
  <c r="T313" i="5"/>
  <c r="S313" i="5"/>
  <c r="I313" i="5"/>
  <c r="AF312" i="5"/>
  <c r="J312" i="5"/>
  <c r="AA312" i="5"/>
  <c r="Z312" i="5"/>
  <c r="Y312" i="5"/>
  <c r="B312" i="5"/>
  <c r="X312" i="5"/>
  <c r="W312" i="5"/>
  <c r="T312" i="5"/>
  <c r="AH312" i="5"/>
  <c r="S312" i="5"/>
  <c r="AH311" i="5"/>
  <c r="AB311" i="5"/>
  <c r="Z311" i="5"/>
  <c r="AA311" i="5"/>
  <c r="Y311" i="5"/>
  <c r="B311" i="5"/>
  <c r="X311" i="5"/>
  <c r="W311" i="5"/>
  <c r="U311" i="5"/>
  <c r="AI311" i="5"/>
  <c r="T311" i="5"/>
  <c r="S311" i="5"/>
  <c r="AG311" i="5"/>
  <c r="AG310" i="5"/>
  <c r="AD310" i="5"/>
  <c r="AA310" i="5"/>
  <c r="Z310" i="5"/>
  <c r="Y310" i="5"/>
  <c r="B310" i="5"/>
  <c r="X310" i="5"/>
  <c r="W310" i="5"/>
  <c r="T310" i="5"/>
  <c r="S310" i="5"/>
  <c r="AG309" i="5"/>
  <c r="AD309" i="5"/>
  <c r="AB309" i="5"/>
  <c r="Z309" i="5"/>
  <c r="AA309" i="5"/>
  <c r="AE309" i="5"/>
  <c r="Y309" i="5"/>
  <c r="B309" i="5"/>
  <c r="X309" i="5"/>
  <c r="W309" i="5"/>
  <c r="T309" i="5"/>
  <c r="S309" i="5"/>
  <c r="I309" i="5"/>
  <c r="AC308" i="5"/>
  <c r="AA308" i="5"/>
  <c r="AF308" i="5"/>
  <c r="J308" i="5"/>
  <c r="Z308" i="5"/>
  <c r="Y308" i="5"/>
  <c r="B308" i="5"/>
  <c r="X308" i="5"/>
  <c r="W308" i="5"/>
  <c r="T308" i="5"/>
  <c r="AH308" i="5"/>
  <c r="S308" i="5"/>
  <c r="AH307" i="5"/>
  <c r="AE307" i="5"/>
  <c r="I307" i="5"/>
  <c r="Z307" i="5"/>
  <c r="AA307" i="5"/>
  <c r="Y307" i="5"/>
  <c r="B307" i="5"/>
  <c r="X307" i="5"/>
  <c r="W307" i="5"/>
  <c r="T307" i="5"/>
  <c r="S307" i="5"/>
  <c r="AG307" i="5"/>
  <c r="AG306" i="5"/>
  <c r="AA306" i="5"/>
  <c r="Z306" i="5"/>
  <c r="Y306" i="5"/>
  <c r="B306" i="5"/>
  <c r="X306" i="5"/>
  <c r="W306" i="5"/>
  <c r="T306" i="5"/>
  <c r="S306" i="5"/>
  <c r="AG305" i="5"/>
  <c r="AD305" i="5"/>
  <c r="AB305" i="5"/>
  <c r="Z305" i="5"/>
  <c r="AA305" i="5"/>
  <c r="AE305" i="5"/>
  <c r="Y305" i="5"/>
  <c r="B305" i="5"/>
  <c r="X305" i="5"/>
  <c r="W305" i="5"/>
  <c r="T305" i="5"/>
  <c r="S305" i="5"/>
  <c r="I305" i="5"/>
  <c r="AF304" i="5"/>
  <c r="J304" i="5"/>
  <c r="AA304" i="5"/>
  <c r="Z304" i="5"/>
  <c r="Y304" i="5"/>
  <c r="B304" i="5"/>
  <c r="X304" i="5"/>
  <c r="W304" i="5"/>
  <c r="T304" i="5"/>
  <c r="AH304" i="5"/>
  <c r="S304" i="5"/>
  <c r="AH303" i="5"/>
  <c r="AB303" i="5"/>
  <c r="Z303" i="5"/>
  <c r="AA303" i="5"/>
  <c r="AE303" i="5"/>
  <c r="Y303" i="5"/>
  <c r="B303" i="5"/>
  <c r="X303" i="5"/>
  <c r="W303" i="5"/>
  <c r="U303" i="5"/>
  <c r="AI303" i="5"/>
  <c r="T303" i="5"/>
  <c r="S303" i="5"/>
  <c r="AG303" i="5"/>
  <c r="I303" i="5"/>
  <c r="AG302" i="5"/>
  <c r="AD302" i="5"/>
  <c r="AA302" i="5"/>
  <c r="Z302" i="5"/>
  <c r="Y302" i="5"/>
  <c r="B302" i="5"/>
  <c r="X302" i="5"/>
  <c r="W302" i="5"/>
  <c r="T302" i="5"/>
  <c r="S302" i="5"/>
  <c r="AG301" i="5"/>
  <c r="AD301" i="5"/>
  <c r="AB301" i="5"/>
  <c r="Z301" i="5"/>
  <c r="AA301" i="5"/>
  <c r="AE301" i="5"/>
  <c r="Y301" i="5"/>
  <c r="B301" i="5"/>
  <c r="X301" i="5"/>
  <c r="W301" i="5"/>
  <c r="T301" i="5"/>
  <c r="S301" i="5"/>
  <c r="I301" i="5"/>
  <c r="AF300" i="5"/>
  <c r="J300" i="5"/>
  <c r="AC300" i="5"/>
  <c r="AA300" i="5"/>
  <c r="Z300" i="5"/>
  <c r="Y300" i="5"/>
  <c r="B300" i="5"/>
  <c r="X300" i="5"/>
  <c r="W300" i="5"/>
  <c r="T300" i="5"/>
  <c r="AH300" i="5"/>
  <c r="S300" i="5"/>
  <c r="AH299" i="5"/>
  <c r="AE299" i="5"/>
  <c r="I299" i="5"/>
  <c r="Z299" i="5"/>
  <c r="AA299" i="5"/>
  <c r="Y299" i="5"/>
  <c r="B299" i="5"/>
  <c r="X299" i="5"/>
  <c r="W299" i="5"/>
  <c r="T299" i="5"/>
  <c r="S299" i="5"/>
  <c r="AG298" i="5"/>
  <c r="AA298" i="5"/>
  <c r="Z298" i="5"/>
  <c r="Y298" i="5"/>
  <c r="B298" i="5"/>
  <c r="X298" i="5"/>
  <c r="W298" i="5"/>
  <c r="T298" i="5"/>
  <c r="S298" i="5"/>
  <c r="AG297" i="5"/>
  <c r="AD297" i="5"/>
  <c r="AB297" i="5"/>
  <c r="Z297" i="5"/>
  <c r="AA297" i="5"/>
  <c r="AE297" i="5"/>
  <c r="Y297" i="5"/>
  <c r="B297" i="5"/>
  <c r="X297" i="5"/>
  <c r="W297" i="5"/>
  <c r="T297" i="5"/>
  <c r="S297" i="5"/>
  <c r="I297" i="5"/>
  <c r="AF296" i="5"/>
  <c r="J296" i="5"/>
  <c r="AA296" i="5"/>
  <c r="Z296" i="5"/>
  <c r="Y296" i="5"/>
  <c r="B296" i="5"/>
  <c r="X296" i="5"/>
  <c r="W296" i="5"/>
  <c r="T296" i="5"/>
  <c r="AH296" i="5"/>
  <c r="S296" i="5"/>
  <c r="AH295" i="5"/>
  <c r="AB295" i="5"/>
  <c r="Z295" i="5"/>
  <c r="AA295" i="5"/>
  <c r="Y295" i="5"/>
  <c r="B295" i="5"/>
  <c r="X295" i="5"/>
  <c r="W295" i="5"/>
  <c r="U295" i="5"/>
  <c r="AI295" i="5"/>
  <c r="T295" i="5"/>
  <c r="S295" i="5"/>
  <c r="AG295" i="5"/>
  <c r="AG294" i="5"/>
  <c r="AD294" i="5"/>
  <c r="AA294" i="5"/>
  <c r="Z294" i="5"/>
  <c r="Y294" i="5"/>
  <c r="B294" i="5"/>
  <c r="X294" i="5"/>
  <c r="W294" i="5"/>
  <c r="T294" i="5"/>
  <c r="S294" i="5"/>
  <c r="AG293" i="5"/>
  <c r="AD293" i="5"/>
  <c r="AB293" i="5"/>
  <c r="Z293" i="5"/>
  <c r="AA293" i="5"/>
  <c r="AE293" i="5"/>
  <c r="Y293" i="5"/>
  <c r="B293" i="5"/>
  <c r="X293" i="5"/>
  <c r="W293" i="5"/>
  <c r="T293" i="5"/>
  <c r="S293" i="5"/>
  <c r="I293" i="5"/>
  <c r="AF292" i="5"/>
  <c r="J292" i="5"/>
  <c r="AC292" i="5"/>
  <c r="AA292" i="5"/>
  <c r="Z292" i="5"/>
  <c r="Y292" i="5"/>
  <c r="B292" i="5"/>
  <c r="X292" i="5"/>
  <c r="W292" i="5"/>
  <c r="T292" i="5"/>
  <c r="AH292" i="5"/>
  <c r="S292" i="5"/>
  <c r="AH291" i="5"/>
  <c r="Z291" i="5"/>
  <c r="AA291" i="5"/>
  <c r="Y291" i="5"/>
  <c r="B291" i="5"/>
  <c r="X291" i="5"/>
  <c r="W291" i="5"/>
  <c r="U291" i="5"/>
  <c r="AI291" i="5"/>
  <c r="T291" i="5"/>
  <c r="S291" i="5"/>
  <c r="AG291" i="5"/>
  <c r="AG290" i="5"/>
  <c r="AA290" i="5"/>
  <c r="Z290" i="5"/>
  <c r="Y290" i="5"/>
  <c r="B290" i="5"/>
  <c r="X290" i="5"/>
  <c r="W290" i="5"/>
  <c r="T290" i="5"/>
  <c r="S290" i="5"/>
  <c r="AG289" i="5"/>
  <c r="AD289" i="5"/>
  <c r="AB289" i="5"/>
  <c r="Z289" i="5"/>
  <c r="AA289" i="5"/>
  <c r="AE289" i="5"/>
  <c r="Y289" i="5"/>
  <c r="B289" i="5"/>
  <c r="X289" i="5"/>
  <c r="W289" i="5"/>
  <c r="T289" i="5"/>
  <c r="S289" i="5"/>
  <c r="I289" i="5"/>
  <c r="AA288" i="5"/>
  <c r="Z288" i="5"/>
  <c r="Y288" i="5"/>
  <c r="B288" i="5"/>
  <c r="X288" i="5"/>
  <c r="W288" i="5"/>
  <c r="T288" i="5"/>
  <c r="AH288" i="5"/>
  <c r="S288" i="5"/>
  <c r="AH287" i="5"/>
  <c r="AB287" i="5"/>
  <c r="Z287" i="5"/>
  <c r="AA287" i="5"/>
  <c r="AE287" i="5"/>
  <c r="I287" i="5"/>
  <c r="Y287" i="5"/>
  <c r="B287" i="5"/>
  <c r="X287" i="5"/>
  <c r="W287" i="5"/>
  <c r="T287" i="5"/>
  <c r="S287" i="5"/>
  <c r="AG287" i="5"/>
  <c r="AG286" i="5"/>
  <c r="AD286" i="5"/>
  <c r="AA286" i="5"/>
  <c r="Z286" i="5"/>
  <c r="Y286" i="5"/>
  <c r="B286" i="5"/>
  <c r="X286" i="5"/>
  <c r="W286" i="5"/>
  <c r="T286" i="5"/>
  <c r="S286" i="5"/>
  <c r="AG285" i="5"/>
  <c r="AD285" i="5"/>
  <c r="AB285" i="5"/>
  <c r="Z285" i="5"/>
  <c r="AA285" i="5"/>
  <c r="AE285" i="5"/>
  <c r="Y285" i="5"/>
  <c r="B285" i="5"/>
  <c r="X285" i="5"/>
  <c r="W285" i="5"/>
  <c r="T285" i="5"/>
  <c r="S285" i="5"/>
  <c r="I285" i="5"/>
  <c r="AC284" i="5"/>
  <c r="AA284" i="5"/>
  <c r="Z284" i="5"/>
  <c r="Y284" i="5"/>
  <c r="B284" i="5"/>
  <c r="X284" i="5"/>
  <c r="W284" i="5"/>
  <c r="T284" i="5"/>
  <c r="AH284" i="5"/>
  <c r="S284" i="5"/>
  <c r="AH283" i="5"/>
  <c r="AE283" i="5"/>
  <c r="I283" i="5"/>
  <c r="Z283" i="5"/>
  <c r="AA283" i="5"/>
  <c r="Y283" i="5"/>
  <c r="B283" i="5"/>
  <c r="X283" i="5"/>
  <c r="W283" i="5"/>
  <c r="T283" i="5"/>
  <c r="S283" i="5"/>
  <c r="AG282" i="5"/>
  <c r="AA282" i="5"/>
  <c r="Z282" i="5"/>
  <c r="Y282" i="5"/>
  <c r="B282" i="5"/>
  <c r="X282" i="5"/>
  <c r="W282" i="5"/>
  <c r="T282" i="5"/>
  <c r="S282" i="5"/>
  <c r="AG281" i="5"/>
  <c r="AD281" i="5"/>
  <c r="AB281" i="5"/>
  <c r="Z281" i="5"/>
  <c r="AA281" i="5"/>
  <c r="AE281" i="5"/>
  <c r="Y281" i="5"/>
  <c r="B281" i="5"/>
  <c r="X281" i="5"/>
  <c r="W281" i="5"/>
  <c r="T281" i="5"/>
  <c r="S281" i="5"/>
  <c r="I281" i="5"/>
  <c r="AF280" i="5"/>
  <c r="J280" i="5"/>
  <c r="AA280" i="5"/>
  <c r="Z280" i="5"/>
  <c r="Y280" i="5"/>
  <c r="B280" i="5"/>
  <c r="X280" i="5"/>
  <c r="W280" i="5"/>
  <c r="T280" i="5"/>
  <c r="AH280" i="5"/>
  <c r="S280" i="5"/>
  <c r="AH279" i="5"/>
  <c r="AB279" i="5"/>
  <c r="Z279" i="5"/>
  <c r="AA279" i="5"/>
  <c r="Y279" i="5"/>
  <c r="B279" i="5"/>
  <c r="X279" i="5"/>
  <c r="W279" i="5"/>
  <c r="U279" i="5"/>
  <c r="AI279" i="5"/>
  <c r="T279" i="5"/>
  <c r="S279" i="5"/>
  <c r="AG279" i="5"/>
  <c r="AG278" i="5"/>
  <c r="AD278" i="5"/>
  <c r="AA278" i="5"/>
  <c r="Z278" i="5"/>
  <c r="Y278" i="5"/>
  <c r="B278" i="5"/>
  <c r="X278" i="5"/>
  <c r="W278" i="5"/>
  <c r="T278" i="5"/>
  <c r="S278" i="5"/>
  <c r="AG277" i="5"/>
  <c r="AD277" i="5"/>
  <c r="AB277" i="5"/>
  <c r="Z277" i="5"/>
  <c r="AA277" i="5"/>
  <c r="AE277" i="5"/>
  <c r="Y277" i="5"/>
  <c r="B277" i="5"/>
  <c r="X277" i="5"/>
  <c r="W277" i="5"/>
  <c r="T277" i="5"/>
  <c r="S277" i="5"/>
  <c r="I277" i="5"/>
  <c r="AF276" i="5"/>
  <c r="J276" i="5"/>
  <c r="AC276" i="5"/>
  <c r="AA276" i="5"/>
  <c r="Z276" i="5"/>
  <c r="Y276" i="5"/>
  <c r="B276" i="5"/>
  <c r="X276" i="5"/>
  <c r="W276" i="5"/>
  <c r="T276" i="5"/>
  <c r="AH276" i="5"/>
  <c r="S276" i="5"/>
  <c r="AH275" i="5"/>
  <c r="Z275" i="5"/>
  <c r="AA275" i="5"/>
  <c r="Y275" i="5"/>
  <c r="B275" i="5"/>
  <c r="X275" i="5"/>
  <c r="W275" i="5"/>
  <c r="U275" i="5"/>
  <c r="AI275" i="5"/>
  <c r="T275" i="5"/>
  <c r="S275" i="5"/>
  <c r="AG275" i="5"/>
  <c r="AG274" i="5"/>
  <c r="AA274" i="5"/>
  <c r="Z274" i="5"/>
  <c r="Y274" i="5"/>
  <c r="B274" i="5"/>
  <c r="X274" i="5"/>
  <c r="W274" i="5"/>
  <c r="T274" i="5"/>
  <c r="S274" i="5"/>
  <c r="AG273" i="5"/>
  <c r="AD273" i="5"/>
  <c r="AB273" i="5"/>
  <c r="Z273" i="5"/>
  <c r="AA273" i="5"/>
  <c r="AE273" i="5"/>
  <c r="Y273" i="5"/>
  <c r="B273" i="5"/>
  <c r="X273" i="5"/>
  <c r="W273" i="5"/>
  <c r="T273" i="5"/>
  <c r="S273" i="5"/>
  <c r="I273" i="5"/>
  <c r="AA272" i="5"/>
  <c r="Z272" i="5"/>
  <c r="Y272" i="5"/>
  <c r="B272" i="5"/>
  <c r="X272" i="5"/>
  <c r="W272" i="5"/>
  <c r="T272" i="5"/>
  <c r="AH272" i="5"/>
  <c r="S272" i="5"/>
  <c r="AH271" i="5"/>
  <c r="AB271" i="5"/>
  <c r="Z271" i="5"/>
  <c r="AA271" i="5"/>
  <c r="AE271" i="5"/>
  <c r="I271" i="5"/>
  <c r="Y271" i="5"/>
  <c r="B271" i="5"/>
  <c r="X271" i="5"/>
  <c r="W271" i="5"/>
  <c r="U271" i="5"/>
  <c r="AI271" i="5"/>
  <c r="T271" i="5"/>
  <c r="S271" i="5"/>
  <c r="AG271" i="5"/>
  <c r="AG270" i="5"/>
  <c r="AD270" i="5"/>
  <c r="AA270" i="5"/>
  <c r="Z270" i="5"/>
  <c r="Y270" i="5"/>
  <c r="B270" i="5"/>
  <c r="X270" i="5"/>
  <c r="W270" i="5"/>
  <c r="T270" i="5"/>
  <c r="S270" i="5"/>
  <c r="AG269" i="5"/>
  <c r="AD269" i="5"/>
  <c r="AB269" i="5"/>
  <c r="Z269" i="5"/>
  <c r="AA269" i="5"/>
  <c r="AE269" i="5"/>
  <c r="Y269" i="5"/>
  <c r="B269" i="5"/>
  <c r="X269" i="5"/>
  <c r="W269" i="5"/>
  <c r="T269" i="5"/>
  <c r="S269" i="5"/>
  <c r="I269" i="5"/>
  <c r="AC268" i="5"/>
  <c r="AA268" i="5"/>
  <c r="Z268" i="5"/>
  <c r="Y268" i="5"/>
  <c r="B268" i="5"/>
  <c r="X268" i="5"/>
  <c r="W268" i="5"/>
  <c r="T268" i="5"/>
  <c r="AH268" i="5"/>
  <c r="S268" i="5"/>
  <c r="AH267" i="5"/>
  <c r="Z267" i="5"/>
  <c r="AA267" i="5"/>
  <c r="Y267" i="5"/>
  <c r="B267" i="5"/>
  <c r="X267" i="5"/>
  <c r="W267" i="5"/>
  <c r="U267" i="5"/>
  <c r="AI267" i="5"/>
  <c r="T267" i="5"/>
  <c r="S267" i="5"/>
  <c r="AG267" i="5"/>
  <c r="AG266" i="5"/>
  <c r="AA266" i="5"/>
  <c r="Z266" i="5"/>
  <c r="Y266" i="5"/>
  <c r="B266" i="5"/>
  <c r="X266" i="5"/>
  <c r="W266" i="5"/>
  <c r="T266" i="5"/>
  <c r="S266" i="5"/>
  <c r="AG265" i="5"/>
  <c r="AD265" i="5"/>
  <c r="AB265" i="5"/>
  <c r="Z265" i="5"/>
  <c r="AA265" i="5"/>
  <c r="AE265" i="5"/>
  <c r="Y265" i="5"/>
  <c r="B265" i="5"/>
  <c r="X265" i="5"/>
  <c r="W265" i="5"/>
  <c r="T265" i="5"/>
  <c r="S265" i="5"/>
  <c r="I265" i="5"/>
  <c r="AA264" i="5"/>
  <c r="Z264" i="5"/>
  <c r="Y264" i="5"/>
  <c r="B264" i="5"/>
  <c r="X264" i="5"/>
  <c r="W264" i="5"/>
  <c r="T264" i="5"/>
  <c r="AH264" i="5"/>
  <c r="S264" i="5"/>
  <c r="AH263" i="5"/>
  <c r="AB263" i="5"/>
  <c r="Z263" i="5"/>
  <c r="AA263" i="5"/>
  <c r="Y263" i="5"/>
  <c r="B263" i="5"/>
  <c r="X263" i="5"/>
  <c r="W263" i="5"/>
  <c r="U263" i="5"/>
  <c r="AI263" i="5"/>
  <c r="T263" i="5"/>
  <c r="S263" i="5"/>
  <c r="AG263" i="5"/>
  <c r="AG262" i="5"/>
  <c r="AD262" i="5"/>
  <c r="AA262" i="5"/>
  <c r="Z262" i="5"/>
  <c r="Y262" i="5"/>
  <c r="B262" i="5"/>
  <c r="X262" i="5"/>
  <c r="W262" i="5"/>
  <c r="T262" i="5"/>
  <c r="S262" i="5"/>
  <c r="AG261" i="5"/>
  <c r="AD261" i="5"/>
  <c r="AB261" i="5"/>
  <c r="Z261" i="5"/>
  <c r="AA261" i="5"/>
  <c r="AE261" i="5"/>
  <c r="Y261" i="5"/>
  <c r="B261" i="5"/>
  <c r="X261" i="5"/>
  <c r="W261" i="5"/>
  <c r="T261" i="5"/>
  <c r="S261" i="5"/>
  <c r="I261" i="5"/>
  <c r="AF260" i="5"/>
  <c r="J260" i="5"/>
  <c r="AC260" i="5"/>
  <c r="AA260" i="5"/>
  <c r="Z260" i="5"/>
  <c r="Y260" i="5"/>
  <c r="B260" i="5"/>
  <c r="X260" i="5"/>
  <c r="W260" i="5"/>
  <c r="T260" i="5"/>
  <c r="AH260" i="5"/>
  <c r="S260" i="5"/>
  <c r="AH259" i="5"/>
  <c r="Z259" i="5"/>
  <c r="AA259" i="5"/>
  <c r="Y259" i="5"/>
  <c r="B259" i="5"/>
  <c r="X259" i="5"/>
  <c r="W259" i="5"/>
  <c r="U259" i="5"/>
  <c r="AI259" i="5"/>
  <c r="T259" i="5"/>
  <c r="S259" i="5"/>
  <c r="AG259" i="5"/>
  <c r="AG258" i="5"/>
  <c r="AA258" i="5"/>
  <c r="Z258" i="5"/>
  <c r="Y258" i="5"/>
  <c r="B258" i="5"/>
  <c r="X258" i="5"/>
  <c r="W258" i="5"/>
  <c r="T258" i="5"/>
  <c r="S258" i="5"/>
  <c r="AG257" i="5"/>
  <c r="AD257" i="5"/>
  <c r="AB257" i="5"/>
  <c r="Z257" i="5"/>
  <c r="AA257" i="5"/>
  <c r="AE257" i="5"/>
  <c r="Y257" i="5"/>
  <c r="B257" i="5"/>
  <c r="X257" i="5"/>
  <c r="W257" i="5"/>
  <c r="T257" i="5"/>
  <c r="S257" i="5"/>
  <c r="I257" i="5"/>
  <c r="AA256" i="5"/>
  <c r="Z256" i="5"/>
  <c r="Y256" i="5"/>
  <c r="B256" i="5"/>
  <c r="X256" i="5"/>
  <c r="W256" i="5"/>
  <c r="T256" i="5"/>
  <c r="AH256" i="5"/>
  <c r="S256" i="5"/>
  <c r="AH255" i="5"/>
  <c r="AE255" i="5"/>
  <c r="AB255" i="5"/>
  <c r="Z255" i="5"/>
  <c r="AA255" i="5"/>
  <c r="Y255" i="5"/>
  <c r="B255" i="5"/>
  <c r="X255" i="5"/>
  <c r="W255" i="5"/>
  <c r="T255" i="5"/>
  <c r="S255" i="5"/>
  <c r="AG255" i="5"/>
  <c r="I255" i="5"/>
  <c r="AG254" i="5"/>
  <c r="AD254" i="5"/>
  <c r="AA254" i="5"/>
  <c r="Z254" i="5"/>
  <c r="Y254" i="5"/>
  <c r="B254" i="5"/>
  <c r="X254" i="5"/>
  <c r="W254" i="5"/>
  <c r="T254" i="5"/>
  <c r="S254" i="5"/>
  <c r="AG253" i="5"/>
  <c r="AD253" i="5"/>
  <c r="AB253" i="5"/>
  <c r="Z253" i="5"/>
  <c r="AA253" i="5"/>
  <c r="AE253" i="5"/>
  <c r="Y253" i="5"/>
  <c r="B253" i="5"/>
  <c r="X253" i="5"/>
  <c r="W253" i="5"/>
  <c r="T253" i="5"/>
  <c r="S253" i="5"/>
  <c r="I253" i="5"/>
  <c r="AC252" i="5"/>
  <c r="AA252" i="5"/>
  <c r="Z252" i="5"/>
  <c r="Y252" i="5"/>
  <c r="B252" i="5"/>
  <c r="X252" i="5"/>
  <c r="W252" i="5"/>
  <c r="T252" i="5"/>
  <c r="AH252" i="5"/>
  <c r="S252" i="5"/>
  <c r="AH251" i="5"/>
  <c r="Z251" i="5"/>
  <c r="AA251" i="5"/>
  <c r="Y251" i="5"/>
  <c r="B251" i="5"/>
  <c r="X251" i="5"/>
  <c r="W251" i="5"/>
  <c r="U251" i="5"/>
  <c r="AI251" i="5"/>
  <c r="T251" i="5"/>
  <c r="S251" i="5"/>
  <c r="AG251" i="5"/>
  <c r="AG250" i="5"/>
  <c r="AA250" i="5"/>
  <c r="Z250" i="5"/>
  <c r="Y250" i="5"/>
  <c r="B250" i="5"/>
  <c r="X250" i="5"/>
  <c r="W250" i="5"/>
  <c r="T250" i="5"/>
  <c r="S250" i="5"/>
  <c r="AG249" i="5"/>
  <c r="AD249" i="5"/>
  <c r="AB249" i="5"/>
  <c r="Z249" i="5"/>
  <c r="AA249" i="5"/>
  <c r="AE249" i="5"/>
  <c r="Y249" i="5"/>
  <c r="B249" i="5"/>
  <c r="X249" i="5"/>
  <c r="W249" i="5"/>
  <c r="T249" i="5"/>
  <c r="S249" i="5"/>
  <c r="I249" i="5"/>
  <c r="AA248" i="5"/>
  <c r="Z248" i="5"/>
  <c r="Y248" i="5"/>
  <c r="B248" i="5"/>
  <c r="X248" i="5"/>
  <c r="W248" i="5"/>
  <c r="T248" i="5"/>
  <c r="AH248" i="5"/>
  <c r="S248" i="5"/>
  <c r="AH247" i="5"/>
  <c r="AB247" i="5"/>
  <c r="Z247" i="5"/>
  <c r="AA247" i="5"/>
  <c r="Y247" i="5"/>
  <c r="B247" i="5"/>
  <c r="X247" i="5"/>
  <c r="W247" i="5"/>
  <c r="U247" i="5"/>
  <c r="AI247" i="5"/>
  <c r="T247" i="5"/>
  <c r="S247" i="5"/>
  <c r="AG247" i="5"/>
  <c r="AG246" i="5"/>
  <c r="AD246" i="5"/>
  <c r="AA246" i="5"/>
  <c r="Z246" i="5"/>
  <c r="Y246" i="5"/>
  <c r="B246" i="5"/>
  <c r="X246" i="5"/>
  <c r="W246" i="5"/>
  <c r="T246" i="5"/>
  <c r="S246" i="5"/>
  <c r="AG245" i="5"/>
  <c r="AD245" i="5"/>
  <c r="AB245" i="5"/>
  <c r="Z245" i="5"/>
  <c r="AA245" i="5"/>
  <c r="AE245" i="5"/>
  <c r="Y245" i="5"/>
  <c r="B245" i="5"/>
  <c r="X245" i="5"/>
  <c r="W245" i="5"/>
  <c r="T245" i="5"/>
  <c r="S245" i="5"/>
  <c r="I245" i="5"/>
  <c r="AC244" i="5"/>
  <c r="AA244" i="5"/>
  <c r="AF244" i="5"/>
  <c r="J244" i="5"/>
  <c r="Z244" i="5"/>
  <c r="Y244" i="5"/>
  <c r="B244" i="5"/>
  <c r="X244" i="5"/>
  <c r="W244" i="5"/>
  <c r="T244" i="5"/>
  <c r="AH244" i="5"/>
  <c r="S244" i="5"/>
  <c r="AH243" i="5"/>
  <c r="Z243" i="5"/>
  <c r="AA243" i="5"/>
  <c r="Y243" i="5"/>
  <c r="B243" i="5"/>
  <c r="X243" i="5"/>
  <c r="W243" i="5"/>
  <c r="U243" i="5"/>
  <c r="AI243" i="5"/>
  <c r="T243" i="5"/>
  <c r="S243" i="5"/>
  <c r="AG243" i="5"/>
  <c r="AG242" i="5"/>
  <c r="AA242" i="5"/>
  <c r="Z242" i="5"/>
  <c r="Y242" i="5"/>
  <c r="B242" i="5"/>
  <c r="X242" i="5"/>
  <c r="W242" i="5"/>
  <c r="T242" i="5"/>
  <c r="S242" i="5"/>
  <c r="AG241" i="5"/>
  <c r="AD241" i="5"/>
  <c r="AB241" i="5"/>
  <c r="Z241" i="5"/>
  <c r="AA241" i="5"/>
  <c r="AE241" i="5"/>
  <c r="Y241" i="5"/>
  <c r="B241" i="5"/>
  <c r="X241" i="5"/>
  <c r="W241" i="5"/>
  <c r="T241" i="5"/>
  <c r="S241" i="5"/>
  <c r="I241" i="5"/>
  <c r="AA240" i="5"/>
  <c r="Z240" i="5"/>
  <c r="Y240" i="5"/>
  <c r="B240" i="5"/>
  <c r="X240" i="5"/>
  <c r="W240" i="5"/>
  <c r="T240" i="5"/>
  <c r="AH240" i="5"/>
  <c r="S240" i="5"/>
  <c r="AH239" i="5"/>
  <c r="AB239" i="5"/>
  <c r="Z239" i="5"/>
  <c r="AA239" i="5"/>
  <c r="AE239" i="5"/>
  <c r="I239" i="5"/>
  <c r="Y239" i="5"/>
  <c r="B239" i="5"/>
  <c r="X239" i="5"/>
  <c r="W239" i="5"/>
  <c r="U239" i="5"/>
  <c r="AI239" i="5"/>
  <c r="T239" i="5"/>
  <c r="S239" i="5"/>
  <c r="AG239" i="5"/>
  <c r="AG238" i="5"/>
  <c r="AD238" i="5"/>
  <c r="AA238" i="5"/>
  <c r="Z238" i="5"/>
  <c r="Y238" i="5"/>
  <c r="B238" i="5"/>
  <c r="X238" i="5"/>
  <c r="W238" i="5"/>
  <c r="T238" i="5"/>
  <c r="S238" i="5"/>
  <c r="AG237" i="5"/>
  <c r="AD237" i="5"/>
  <c r="AB237" i="5"/>
  <c r="Z237" i="5"/>
  <c r="AA237" i="5"/>
  <c r="AE237" i="5"/>
  <c r="Y237" i="5"/>
  <c r="B237" i="5"/>
  <c r="X237" i="5"/>
  <c r="W237" i="5"/>
  <c r="T237" i="5"/>
  <c r="S237" i="5"/>
  <c r="I237" i="5"/>
  <c r="AE236" i="5"/>
  <c r="I236" i="5"/>
  <c r="AA236" i="5"/>
  <c r="Z236" i="5"/>
  <c r="Y236" i="5"/>
  <c r="B236" i="5"/>
  <c r="X236" i="5"/>
  <c r="W236" i="5"/>
  <c r="T236" i="5"/>
  <c r="AH236" i="5"/>
  <c r="S236" i="5"/>
  <c r="AH235" i="5"/>
  <c r="AE235" i="5"/>
  <c r="AD235" i="5"/>
  <c r="AB235" i="5"/>
  <c r="Z235" i="5"/>
  <c r="AA235" i="5"/>
  <c r="Y235" i="5"/>
  <c r="B235" i="5"/>
  <c r="X235" i="5"/>
  <c r="W235" i="5"/>
  <c r="T235" i="5"/>
  <c r="S235" i="5"/>
  <c r="AG235" i="5"/>
  <c r="I235" i="5"/>
  <c r="AG234" i="5"/>
  <c r="AA234" i="5"/>
  <c r="Z234" i="5"/>
  <c r="Y234" i="5"/>
  <c r="B234" i="5"/>
  <c r="X234" i="5"/>
  <c r="W234" i="5"/>
  <c r="T234" i="5"/>
  <c r="S234" i="5"/>
  <c r="AG233" i="5"/>
  <c r="AF233" i="5"/>
  <c r="J233" i="5"/>
  <c r="AD233" i="5"/>
  <c r="AB233" i="5"/>
  <c r="Z233" i="5"/>
  <c r="AA233" i="5"/>
  <c r="Y233" i="5"/>
  <c r="B233" i="5"/>
  <c r="X233" i="5"/>
  <c r="W233" i="5"/>
  <c r="T233" i="5"/>
  <c r="S233" i="5"/>
  <c r="AE232" i="5"/>
  <c r="I232" i="5"/>
  <c r="AA232" i="5"/>
  <c r="Z232" i="5"/>
  <c r="Y232" i="5"/>
  <c r="B232" i="5"/>
  <c r="X232" i="5"/>
  <c r="W232" i="5"/>
  <c r="T232" i="5"/>
  <c r="AH232" i="5"/>
  <c r="S232" i="5"/>
  <c r="AI231" i="5"/>
  <c r="AH231" i="5"/>
  <c r="AE231" i="5"/>
  <c r="AB231" i="5"/>
  <c r="Z231" i="5"/>
  <c r="AA231" i="5"/>
  <c r="AD231" i="5"/>
  <c r="Y231" i="5"/>
  <c r="B231" i="5"/>
  <c r="X231" i="5"/>
  <c r="W231" i="5"/>
  <c r="U231" i="5"/>
  <c r="T231" i="5"/>
  <c r="S231" i="5"/>
  <c r="AG231" i="5"/>
  <c r="I231" i="5"/>
  <c r="AG230" i="5"/>
  <c r="AE230" i="5"/>
  <c r="I230" i="5"/>
  <c r="AA230" i="5"/>
  <c r="Z230" i="5"/>
  <c r="Y230" i="5"/>
  <c r="B230" i="5"/>
  <c r="X230" i="5"/>
  <c r="W230" i="5"/>
  <c r="T230" i="5"/>
  <c r="S230" i="5"/>
  <c r="AG229" i="5"/>
  <c r="AF229" i="5"/>
  <c r="J229" i="5"/>
  <c r="AB229" i="5"/>
  <c r="Z229" i="5"/>
  <c r="AA229" i="5"/>
  <c r="AD229" i="5"/>
  <c r="Y229" i="5"/>
  <c r="B229" i="5"/>
  <c r="X229" i="5"/>
  <c r="W229" i="5"/>
  <c r="T229" i="5"/>
  <c r="S229" i="5"/>
  <c r="AE228" i="5"/>
  <c r="I228" i="5"/>
  <c r="AA228" i="5"/>
  <c r="Z228" i="5"/>
  <c r="Y228" i="5"/>
  <c r="B228" i="5"/>
  <c r="X228" i="5"/>
  <c r="W228" i="5"/>
  <c r="T228" i="5"/>
  <c r="AH228" i="5"/>
  <c r="S228" i="5"/>
  <c r="AH227" i="5"/>
  <c r="AE227" i="5"/>
  <c r="AB227" i="5"/>
  <c r="Z227" i="5"/>
  <c r="AA227" i="5"/>
  <c r="Y227" i="5"/>
  <c r="B227" i="5"/>
  <c r="X227" i="5"/>
  <c r="W227" i="5"/>
  <c r="T227" i="5"/>
  <c r="S227" i="5"/>
  <c r="AG227" i="5"/>
  <c r="I227" i="5"/>
  <c r="AG226" i="5"/>
  <c r="AA226" i="5"/>
  <c r="Z226" i="5"/>
  <c r="Y226" i="5"/>
  <c r="B226" i="5"/>
  <c r="X226" i="5"/>
  <c r="W226" i="5"/>
  <c r="T226" i="5"/>
  <c r="S226" i="5"/>
  <c r="AG225" i="5"/>
  <c r="AF225" i="5"/>
  <c r="J225" i="5"/>
  <c r="AD225" i="5"/>
  <c r="AB225" i="5"/>
  <c r="Z225" i="5"/>
  <c r="AA225" i="5"/>
  <c r="Y225" i="5"/>
  <c r="B225" i="5"/>
  <c r="X225" i="5"/>
  <c r="W225" i="5"/>
  <c r="T225" i="5"/>
  <c r="S225" i="5"/>
  <c r="AE224" i="5"/>
  <c r="I224" i="5"/>
  <c r="AA224" i="5"/>
  <c r="Z224" i="5"/>
  <c r="Y224" i="5"/>
  <c r="B224" i="5"/>
  <c r="X224" i="5"/>
  <c r="W224" i="5"/>
  <c r="T224" i="5"/>
  <c r="AH224" i="5"/>
  <c r="S224" i="5"/>
  <c r="AI223" i="5"/>
  <c r="AH223" i="5"/>
  <c r="AE223" i="5"/>
  <c r="AB223" i="5"/>
  <c r="Z223" i="5"/>
  <c r="AA223" i="5"/>
  <c r="AD223" i="5"/>
  <c r="Y223" i="5"/>
  <c r="B223" i="5"/>
  <c r="X223" i="5"/>
  <c r="W223" i="5"/>
  <c r="U223" i="5"/>
  <c r="T223" i="5"/>
  <c r="S223" i="5"/>
  <c r="AG223" i="5"/>
  <c r="I223" i="5"/>
  <c r="AG222" i="5"/>
  <c r="AE222" i="5"/>
  <c r="I222" i="5"/>
  <c r="AA222" i="5"/>
  <c r="Z222" i="5"/>
  <c r="Y222" i="5"/>
  <c r="B222" i="5"/>
  <c r="X222" i="5"/>
  <c r="W222" i="5"/>
  <c r="T222" i="5"/>
  <c r="S222" i="5"/>
  <c r="AA221" i="5"/>
  <c r="Z221" i="5"/>
  <c r="Y221" i="5"/>
  <c r="B221" i="5"/>
  <c r="X221" i="5"/>
  <c r="W221" i="5"/>
  <c r="T221" i="5"/>
  <c r="AH221" i="5"/>
  <c r="S221" i="5"/>
  <c r="AH220" i="5"/>
  <c r="Z220" i="5"/>
  <c r="AA220" i="5"/>
  <c r="AE220" i="5"/>
  <c r="I220" i="5"/>
  <c r="Y220" i="5"/>
  <c r="B220" i="5"/>
  <c r="X220" i="5"/>
  <c r="W220" i="5"/>
  <c r="U220" i="5"/>
  <c r="AI220" i="5"/>
  <c r="T220" i="5"/>
  <c r="S220" i="5"/>
  <c r="AG220" i="5"/>
  <c r="AG219" i="5"/>
  <c r="AA219" i="5"/>
  <c r="Z219" i="5"/>
  <c r="Y219" i="5"/>
  <c r="B219" i="5"/>
  <c r="X219" i="5"/>
  <c r="W219" i="5"/>
  <c r="T219" i="5"/>
  <c r="S219" i="5"/>
  <c r="AG218" i="5"/>
  <c r="AD218" i="5"/>
  <c r="AB218" i="5"/>
  <c r="Z218" i="5"/>
  <c r="AA218" i="5"/>
  <c r="AE218" i="5"/>
  <c r="Y218" i="5"/>
  <c r="B218" i="5"/>
  <c r="X218" i="5"/>
  <c r="W218" i="5"/>
  <c r="T218" i="5"/>
  <c r="S218" i="5"/>
  <c r="I218" i="5"/>
  <c r="AF217" i="5"/>
  <c r="J217" i="5"/>
  <c r="AC217" i="5"/>
  <c r="AA217" i="5"/>
  <c r="Z217" i="5"/>
  <c r="Y217" i="5"/>
  <c r="B217" i="5"/>
  <c r="X217" i="5"/>
  <c r="W217" i="5"/>
  <c r="T217" i="5"/>
  <c r="AH217" i="5"/>
  <c r="S217" i="5"/>
  <c r="AH216" i="5"/>
  <c r="Z216" i="5"/>
  <c r="AA216" i="5"/>
  <c r="Y216" i="5"/>
  <c r="B216" i="5"/>
  <c r="X216" i="5"/>
  <c r="W216" i="5"/>
  <c r="U216" i="5"/>
  <c r="AI216" i="5"/>
  <c r="T216" i="5"/>
  <c r="S216" i="5"/>
  <c r="AG216" i="5"/>
  <c r="AG215" i="5"/>
  <c r="AA215" i="5"/>
  <c r="Z215" i="5"/>
  <c r="Y215" i="5"/>
  <c r="B215" i="5"/>
  <c r="X215" i="5"/>
  <c r="W215" i="5"/>
  <c r="T215" i="5"/>
  <c r="S215" i="5"/>
  <c r="AG214" i="5"/>
  <c r="AD214" i="5"/>
  <c r="AB214" i="5"/>
  <c r="Z214" i="5"/>
  <c r="AA214" i="5"/>
  <c r="AE214" i="5"/>
  <c r="Y214" i="5"/>
  <c r="B214" i="5"/>
  <c r="X214" i="5"/>
  <c r="W214" i="5"/>
  <c r="T214" i="5"/>
  <c r="S214" i="5"/>
  <c r="I214" i="5"/>
  <c r="AF213" i="5"/>
  <c r="J213" i="5"/>
  <c r="AC213" i="5"/>
  <c r="AA213" i="5"/>
  <c r="Z213" i="5"/>
  <c r="Y213" i="5"/>
  <c r="B213" i="5"/>
  <c r="X213" i="5"/>
  <c r="W213" i="5"/>
  <c r="T213" i="5"/>
  <c r="AH213" i="5"/>
  <c r="S213" i="5"/>
  <c r="AH212" i="5"/>
  <c r="AE212" i="5"/>
  <c r="AB212" i="5"/>
  <c r="Z212" i="5"/>
  <c r="AA212" i="5"/>
  <c r="Y212" i="5"/>
  <c r="B212" i="5"/>
  <c r="X212" i="5"/>
  <c r="W212" i="5"/>
  <c r="T212" i="5"/>
  <c r="S212" i="5"/>
  <c r="AG212" i="5"/>
  <c r="I212" i="5"/>
  <c r="AG211" i="5"/>
  <c r="AD211" i="5"/>
  <c r="AA211" i="5"/>
  <c r="Z211" i="5"/>
  <c r="Y211" i="5"/>
  <c r="B211" i="5"/>
  <c r="X211" i="5"/>
  <c r="W211" i="5"/>
  <c r="T211" i="5"/>
  <c r="S211" i="5"/>
  <c r="AG210" i="5"/>
  <c r="AD210" i="5"/>
  <c r="AB210" i="5"/>
  <c r="Z210" i="5"/>
  <c r="AA210" i="5"/>
  <c r="AE210" i="5"/>
  <c r="Y210" i="5"/>
  <c r="B210" i="5"/>
  <c r="X210" i="5"/>
  <c r="W210" i="5"/>
  <c r="T210" i="5"/>
  <c r="S210" i="5"/>
  <c r="I210" i="5"/>
  <c r="AA209" i="5"/>
  <c r="AF209" i="5"/>
  <c r="J209" i="5"/>
  <c r="Z209" i="5"/>
  <c r="Y209" i="5"/>
  <c r="B209" i="5"/>
  <c r="X209" i="5"/>
  <c r="W209" i="5"/>
  <c r="T209" i="5"/>
  <c r="AH209" i="5"/>
  <c r="S209" i="5"/>
  <c r="AH208" i="5"/>
  <c r="AE208" i="5"/>
  <c r="I208" i="5"/>
  <c r="AB208" i="5"/>
  <c r="Z208" i="5"/>
  <c r="AA208" i="5"/>
  <c r="Y208" i="5"/>
  <c r="B208" i="5"/>
  <c r="X208" i="5"/>
  <c r="W208" i="5"/>
  <c r="T208" i="5"/>
  <c r="S208" i="5"/>
  <c r="AG207" i="5"/>
  <c r="AD207" i="5"/>
  <c r="AA207" i="5"/>
  <c r="Z207" i="5"/>
  <c r="Y207" i="5"/>
  <c r="B207" i="5"/>
  <c r="X207" i="5"/>
  <c r="W207" i="5"/>
  <c r="T207" i="5"/>
  <c r="S207" i="5"/>
  <c r="AG206" i="5"/>
  <c r="AD206" i="5"/>
  <c r="AB206" i="5"/>
  <c r="Z206" i="5"/>
  <c r="AA206" i="5"/>
  <c r="AE206" i="5"/>
  <c r="Y206" i="5"/>
  <c r="B206" i="5"/>
  <c r="X206" i="5"/>
  <c r="W206" i="5"/>
  <c r="T206" i="5"/>
  <c r="S206" i="5"/>
  <c r="I206" i="5"/>
  <c r="AA205" i="5"/>
  <c r="Z205" i="5"/>
  <c r="Y205" i="5"/>
  <c r="B205" i="5"/>
  <c r="X205" i="5"/>
  <c r="W205" i="5"/>
  <c r="T205" i="5"/>
  <c r="AH205" i="5"/>
  <c r="S205" i="5"/>
  <c r="AH204" i="5"/>
  <c r="Z204" i="5"/>
  <c r="AA204" i="5"/>
  <c r="AE204" i="5"/>
  <c r="I204" i="5"/>
  <c r="Y204" i="5"/>
  <c r="B204" i="5"/>
  <c r="X204" i="5"/>
  <c r="W204" i="5"/>
  <c r="U204" i="5"/>
  <c r="AI204" i="5"/>
  <c r="T204" i="5"/>
  <c r="S204" i="5"/>
  <c r="AG204" i="5"/>
  <c r="AG203" i="5"/>
  <c r="AA203" i="5"/>
  <c r="Z203" i="5"/>
  <c r="Y203" i="5"/>
  <c r="B203" i="5"/>
  <c r="X203" i="5"/>
  <c r="W203" i="5"/>
  <c r="T203" i="5"/>
  <c r="S203" i="5"/>
  <c r="AG202" i="5"/>
  <c r="AD202" i="5"/>
  <c r="AB202" i="5"/>
  <c r="Z202" i="5"/>
  <c r="AA202" i="5"/>
  <c r="AE202" i="5"/>
  <c r="Y202" i="5"/>
  <c r="B202" i="5"/>
  <c r="X202" i="5"/>
  <c r="W202" i="5"/>
  <c r="T202" i="5"/>
  <c r="S202" i="5"/>
  <c r="I202" i="5"/>
  <c r="AF201" i="5"/>
  <c r="J201" i="5"/>
  <c r="AC201" i="5"/>
  <c r="AA201" i="5"/>
  <c r="Z201" i="5"/>
  <c r="Y201" i="5"/>
  <c r="B201" i="5"/>
  <c r="X201" i="5"/>
  <c r="W201" i="5"/>
  <c r="T201" i="5"/>
  <c r="AH201" i="5"/>
  <c r="S201" i="5"/>
  <c r="AH200" i="5"/>
  <c r="Z200" i="5"/>
  <c r="AA200" i="5"/>
  <c r="Y200" i="5"/>
  <c r="B200" i="5"/>
  <c r="X200" i="5"/>
  <c r="W200" i="5"/>
  <c r="U200" i="5"/>
  <c r="AI200" i="5"/>
  <c r="T200" i="5"/>
  <c r="S200" i="5"/>
  <c r="AG200" i="5"/>
  <c r="AG199" i="5"/>
  <c r="AA199" i="5"/>
  <c r="Z199" i="5"/>
  <c r="Y199" i="5"/>
  <c r="B199" i="5"/>
  <c r="X199" i="5"/>
  <c r="W199" i="5"/>
  <c r="T199" i="5"/>
  <c r="S199" i="5"/>
  <c r="AG198" i="5"/>
  <c r="AD198" i="5"/>
  <c r="AB198" i="5"/>
  <c r="Z198" i="5"/>
  <c r="AA198" i="5"/>
  <c r="AE198" i="5"/>
  <c r="Y198" i="5"/>
  <c r="B198" i="5"/>
  <c r="X198" i="5"/>
  <c r="W198" i="5"/>
  <c r="T198" i="5"/>
  <c r="S198" i="5"/>
  <c r="I198" i="5"/>
  <c r="AF197" i="5"/>
  <c r="J197" i="5"/>
  <c r="AC197" i="5"/>
  <c r="AA197" i="5"/>
  <c r="Z197" i="5"/>
  <c r="Y197" i="5"/>
  <c r="B197" i="5"/>
  <c r="X197" i="5"/>
  <c r="W197" i="5"/>
  <c r="T197" i="5"/>
  <c r="AH197" i="5"/>
  <c r="S197" i="5"/>
  <c r="AH196" i="5"/>
  <c r="AE196" i="5"/>
  <c r="AB196" i="5"/>
  <c r="Z196" i="5"/>
  <c r="AA196" i="5"/>
  <c r="Y196" i="5"/>
  <c r="B196" i="5"/>
  <c r="X196" i="5"/>
  <c r="W196" i="5"/>
  <c r="T196" i="5"/>
  <c r="S196" i="5"/>
  <c r="AG196" i="5"/>
  <c r="I196" i="5"/>
  <c r="AG195" i="5"/>
  <c r="AD195" i="5"/>
  <c r="AA195" i="5"/>
  <c r="Z195" i="5"/>
  <c r="Y195" i="5"/>
  <c r="B195" i="5"/>
  <c r="X195" i="5"/>
  <c r="W195" i="5"/>
  <c r="T195" i="5"/>
  <c r="S195" i="5"/>
  <c r="AG194" i="5"/>
  <c r="AD194" i="5"/>
  <c r="AB194" i="5"/>
  <c r="Z194" i="5"/>
  <c r="AA194" i="5"/>
  <c r="AE194" i="5"/>
  <c r="Y194" i="5"/>
  <c r="B194" i="5"/>
  <c r="X194" i="5"/>
  <c r="W194" i="5"/>
  <c r="T194" i="5"/>
  <c r="S194" i="5"/>
  <c r="I194" i="5"/>
  <c r="AA193" i="5"/>
  <c r="AF193" i="5"/>
  <c r="J193" i="5"/>
  <c r="Z193" i="5"/>
  <c r="Y193" i="5"/>
  <c r="B193" i="5"/>
  <c r="X193" i="5"/>
  <c r="W193" i="5"/>
  <c r="T193" i="5"/>
  <c r="AH193" i="5"/>
  <c r="S193" i="5"/>
  <c r="AH192" i="5"/>
  <c r="AE192" i="5"/>
  <c r="I192" i="5"/>
  <c r="AB192" i="5"/>
  <c r="Z192" i="5"/>
  <c r="AA192" i="5"/>
  <c r="Y192" i="5"/>
  <c r="B192" i="5"/>
  <c r="X192" i="5"/>
  <c r="W192" i="5"/>
  <c r="T192" i="5"/>
  <c r="S192" i="5"/>
  <c r="AG191" i="5"/>
  <c r="AD191" i="5"/>
  <c r="AA191" i="5"/>
  <c r="Z191" i="5"/>
  <c r="Y191" i="5"/>
  <c r="B191" i="5"/>
  <c r="X191" i="5"/>
  <c r="W191" i="5"/>
  <c r="T191" i="5"/>
  <c r="S191" i="5"/>
  <c r="AG190" i="5"/>
  <c r="AD190" i="5"/>
  <c r="AB190" i="5"/>
  <c r="Z190" i="5"/>
  <c r="AA190" i="5"/>
  <c r="AE190" i="5"/>
  <c r="Y190" i="5"/>
  <c r="B190" i="5"/>
  <c r="X190" i="5"/>
  <c r="W190" i="5"/>
  <c r="T190" i="5"/>
  <c r="S190" i="5"/>
  <c r="I190" i="5"/>
  <c r="AA189" i="5"/>
  <c r="Z189" i="5"/>
  <c r="Y189" i="5"/>
  <c r="B189" i="5"/>
  <c r="X189" i="5"/>
  <c r="W189" i="5"/>
  <c r="T189" i="5"/>
  <c r="AH189" i="5"/>
  <c r="S189" i="5"/>
  <c r="AH188" i="5"/>
  <c r="Z188" i="5"/>
  <c r="AA188" i="5"/>
  <c r="AE188" i="5"/>
  <c r="I188" i="5"/>
  <c r="Y188" i="5"/>
  <c r="B188" i="5"/>
  <c r="X188" i="5"/>
  <c r="W188" i="5"/>
  <c r="U188" i="5"/>
  <c r="AI188" i="5"/>
  <c r="T188" i="5"/>
  <c r="S188" i="5"/>
  <c r="AG188" i="5"/>
  <c r="AG187" i="5"/>
  <c r="AA187" i="5"/>
  <c r="Z187" i="5"/>
  <c r="Y187" i="5"/>
  <c r="B187" i="5"/>
  <c r="X187" i="5"/>
  <c r="W187" i="5"/>
  <c r="T187" i="5"/>
  <c r="S187" i="5"/>
  <c r="AG186" i="5"/>
  <c r="AD186" i="5"/>
  <c r="AB186" i="5"/>
  <c r="Z186" i="5"/>
  <c r="AA186" i="5"/>
  <c r="AE186" i="5"/>
  <c r="Y186" i="5"/>
  <c r="B186" i="5"/>
  <c r="X186" i="5"/>
  <c r="W186" i="5"/>
  <c r="T186" i="5"/>
  <c r="S186" i="5"/>
  <c r="I186" i="5"/>
  <c r="AF185" i="5"/>
  <c r="J185" i="5"/>
  <c r="AC185" i="5"/>
  <c r="AA185" i="5"/>
  <c r="Z185" i="5"/>
  <c r="Y185" i="5"/>
  <c r="B185" i="5"/>
  <c r="X185" i="5"/>
  <c r="W185" i="5"/>
  <c r="T185" i="5"/>
  <c r="AH185" i="5"/>
  <c r="S185" i="5"/>
  <c r="AH184" i="5"/>
  <c r="Z184" i="5"/>
  <c r="AA184" i="5"/>
  <c r="Y184" i="5"/>
  <c r="B184" i="5"/>
  <c r="X184" i="5"/>
  <c r="W184" i="5"/>
  <c r="U184" i="5"/>
  <c r="AI184" i="5"/>
  <c r="T184" i="5"/>
  <c r="S184" i="5"/>
  <c r="AG184" i="5"/>
  <c r="AG183" i="5"/>
  <c r="AA183" i="5"/>
  <c r="Z183" i="5"/>
  <c r="Y183" i="5"/>
  <c r="B183" i="5"/>
  <c r="X183" i="5"/>
  <c r="W183" i="5"/>
  <c r="T183" i="5"/>
  <c r="S183" i="5"/>
  <c r="AG182" i="5"/>
  <c r="AD182" i="5"/>
  <c r="AB182" i="5"/>
  <c r="Z182" i="5"/>
  <c r="AA182" i="5"/>
  <c r="AE182" i="5"/>
  <c r="Y182" i="5"/>
  <c r="B182" i="5"/>
  <c r="X182" i="5"/>
  <c r="W182" i="5"/>
  <c r="T182" i="5"/>
  <c r="S182" i="5"/>
  <c r="I182" i="5"/>
  <c r="AF181" i="5"/>
  <c r="J181" i="5"/>
  <c r="AC181" i="5"/>
  <c r="AA181" i="5"/>
  <c r="Z181" i="5"/>
  <c r="Y181" i="5"/>
  <c r="B181" i="5"/>
  <c r="X181" i="5"/>
  <c r="W181" i="5"/>
  <c r="T181" i="5"/>
  <c r="AH181" i="5"/>
  <c r="S181" i="5"/>
  <c r="AH180" i="5"/>
  <c r="AE180" i="5"/>
  <c r="AB180" i="5"/>
  <c r="Z180" i="5"/>
  <c r="AA180" i="5"/>
  <c r="Y180" i="5"/>
  <c r="B180" i="5"/>
  <c r="X180" i="5"/>
  <c r="W180" i="5"/>
  <c r="T180" i="5"/>
  <c r="S180" i="5"/>
  <c r="AG180" i="5"/>
  <c r="I180" i="5"/>
  <c r="AG179" i="5"/>
  <c r="AD179" i="5"/>
  <c r="AA179" i="5"/>
  <c r="Z179" i="5"/>
  <c r="Y179" i="5"/>
  <c r="B179" i="5"/>
  <c r="X179" i="5"/>
  <c r="W179" i="5"/>
  <c r="T179" i="5"/>
  <c r="S179" i="5"/>
  <c r="AG178" i="5"/>
  <c r="AD178" i="5"/>
  <c r="AB178" i="5"/>
  <c r="Z178" i="5"/>
  <c r="AA178" i="5"/>
  <c r="AE178" i="5"/>
  <c r="Y178" i="5"/>
  <c r="B178" i="5"/>
  <c r="X178" i="5"/>
  <c r="W178" i="5"/>
  <c r="T178" i="5"/>
  <c r="S178" i="5"/>
  <c r="I178" i="5"/>
  <c r="AA177" i="5"/>
  <c r="AF177" i="5"/>
  <c r="J177" i="5"/>
  <c r="Z177" i="5"/>
  <c r="Y177" i="5"/>
  <c r="B177" i="5"/>
  <c r="X177" i="5"/>
  <c r="W177" i="5"/>
  <c r="T177" i="5"/>
  <c r="AH177" i="5"/>
  <c r="S177" i="5"/>
  <c r="AH176" i="5"/>
  <c r="AE176" i="5"/>
  <c r="I176" i="5"/>
  <c r="AB176" i="5"/>
  <c r="Z176" i="5"/>
  <c r="AA176" i="5"/>
  <c r="Y176" i="5"/>
  <c r="B176" i="5"/>
  <c r="X176" i="5"/>
  <c r="W176" i="5"/>
  <c r="T176" i="5"/>
  <c r="S176" i="5"/>
  <c r="AG175" i="5"/>
  <c r="AD175" i="5"/>
  <c r="AA175" i="5"/>
  <c r="Z175" i="5"/>
  <c r="Y175" i="5"/>
  <c r="B175" i="5"/>
  <c r="X175" i="5"/>
  <c r="W175" i="5"/>
  <c r="T175" i="5"/>
  <c r="S175" i="5"/>
  <c r="AG174" i="5"/>
  <c r="AD174" i="5"/>
  <c r="AB174" i="5"/>
  <c r="Z174" i="5"/>
  <c r="AA174" i="5"/>
  <c r="AE174" i="5"/>
  <c r="Y174" i="5"/>
  <c r="B174" i="5"/>
  <c r="X174" i="5"/>
  <c r="W174" i="5"/>
  <c r="T174" i="5"/>
  <c r="S174" i="5"/>
  <c r="I174" i="5"/>
  <c r="AA173" i="5"/>
  <c r="Z173" i="5"/>
  <c r="Y173" i="5"/>
  <c r="B173" i="5"/>
  <c r="X173" i="5"/>
  <c r="W173" i="5"/>
  <c r="T173" i="5"/>
  <c r="AH173" i="5"/>
  <c r="S173" i="5"/>
  <c r="AH172" i="5"/>
  <c r="Z172" i="5"/>
  <c r="AA172" i="5"/>
  <c r="AE172" i="5"/>
  <c r="I172" i="5"/>
  <c r="Y172" i="5"/>
  <c r="B172" i="5"/>
  <c r="X172" i="5"/>
  <c r="W172" i="5"/>
  <c r="U172" i="5"/>
  <c r="AI172" i="5"/>
  <c r="T172" i="5"/>
  <c r="S172" i="5"/>
  <c r="AG172" i="5"/>
  <c r="AG171" i="5"/>
  <c r="AA171" i="5"/>
  <c r="Z171" i="5"/>
  <c r="Y171" i="5"/>
  <c r="B171" i="5"/>
  <c r="X171" i="5"/>
  <c r="W171" i="5"/>
  <c r="T171" i="5"/>
  <c r="S171" i="5"/>
  <c r="AG170" i="5"/>
  <c r="AD170" i="5"/>
  <c r="AB170" i="5"/>
  <c r="Z170" i="5"/>
  <c r="AA170" i="5"/>
  <c r="AE170" i="5"/>
  <c r="Y170" i="5"/>
  <c r="B170" i="5"/>
  <c r="X170" i="5"/>
  <c r="W170" i="5"/>
  <c r="T170" i="5"/>
  <c r="S170" i="5"/>
  <c r="I170" i="5"/>
  <c r="AF169" i="5"/>
  <c r="J169" i="5"/>
  <c r="AC169" i="5"/>
  <c r="AA169" i="5"/>
  <c r="Z169" i="5"/>
  <c r="Y169" i="5"/>
  <c r="B169" i="5"/>
  <c r="X169" i="5"/>
  <c r="W169" i="5"/>
  <c r="T169" i="5"/>
  <c r="AH169" i="5"/>
  <c r="S169" i="5"/>
  <c r="AH168" i="5"/>
  <c r="Z168" i="5"/>
  <c r="AA168" i="5"/>
  <c r="Y168" i="5"/>
  <c r="B168" i="5"/>
  <c r="X168" i="5"/>
  <c r="W168" i="5"/>
  <c r="U168" i="5"/>
  <c r="AI168" i="5"/>
  <c r="T168" i="5"/>
  <c r="S168" i="5"/>
  <c r="AG168" i="5"/>
  <c r="AG167" i="5"/>
  <c r="AA167" i="5"/>
  <c r="Z167" i="5"/>
  <c r="Y167" i="5"/>
  <c r="B167" i="5"/>
  <c r="X167" i="5"/>
  <c r="W167" i="5"/>
  <c r="T167" i="5"/>
  <c r="S167" i="5"/>
  <c r="AG166" i="5"/>
  <c r="AD166" i="5"/>
  <c r="AB166" i="5"/>
  <c r="Z166" i="5"/>
  <c r="AA166" i="5"/>
  <c r="AE166" i="5"/>
  <c r="Y166" i="5"/>
  <c r="B166" i="5"/>
  <c r="X166" i="5"/>
  <c r="W166" i="5"/>
  <c r="T166" i="5"/>
  <c r="S166" i="5"/>
  <c r="I166" i="5"/>
  <c r="AF165" i="5"/>
  <c r="J165" i="5"/>
  <c r="AC165" i="5"/>
  <c r="AA165" i="5"/>
  <c r="Z165" i="5"/>
  <c r="Y165" i="5"/>
  <c r="B165" i="5"/>
  <c r="X165" i="5"/>
  <c r="W165" i="5"/>
  <c r="T165" i="5"/>
  <c r="AH165" i="5"/>
  <c r="S165" i="5"/>
  <c r="AH164" i="5"/>
  <c r="AE164" i="5"/>
  <c r="AB164" i="5"/>
  <c r="Z164" i="5"/>
  <c r="AA164" i="5"/>
  <c r="Y164" i="5"/>
  <c r="B164" i="5"/>
  <c r="X164" i="5"/>
  <c r="W164" i="5"/>
  <c r="T164" i="5"/>
  <c r="S164" i="5"/>
  <c r="AG164" i="5"/>
  <c r="I164" i="5"/>
  <c r="AG163" i="5"/>
  <c r="AD163" i="5"/>
  <c r="AA163" i="5"/>
  <c r="Z163" i="5"/>
  <c r="Y163" i="5"/>
  <c r="B163" i="5"/>
  <c r="X163" i="5"/>
  <c r="W163" i="5"/>
  <c r="T163" i="5"/>
  <c r="S163" i="5"/>
  <c r="AG162" i="5"/>
  <c r="AD162" i="5"/>
  <c r="AB162" i="5"/>
  <c r="Z162" i="5"/>
  <c r="AA162" i="5"/>
  <c r="AE162" i="5"/>
  <c r="Y162" i="5"/>
  <c r="B162" i="5"/>
  <c r="X162" i="5"/>
  <c r="W162" i="5"/>
  <c r="T162" i="5"/>
  <c r="S162" i="5"/>
  <c r="I162" i="5"/>
  <c r="AA161" i="5"/>
  <c r="AF161" i="5"/>
  <c r="J161" i="5"/>
  <c r="Z161" i="5"/>
  <c r="Y161" i="5"/>
  <c r="B161" i="5"/>
  <c r="X161" i="5"/>
  <c r="W161" i="5"/>
  <c r="T161" i="5"/>
  <c r="AH161" i="5"/>
  <c r="S161" i="5"/>
  <c r="AH160" i="5"/>
  <c r="AE160" i="5"/>
  <c r="I160" i="5"/>
  <c r="AB160" i="5"/>
  <c r="Z160" i="5"/>
  <c r="AA160" i="5"/>
  <c r="Y160" i="5"/>
  <c r="B160" i="5"/>
  <c r="X160" i="5"/>
  <c r="W160" i="5"/>
  <c r="T160" i="5"/>
  <c r="S160" i="5"/>
  <c r="AG159" i="5"/>
  <c r="AD159" i="5"/>
  <c r="AA159" i="5"/>
  <c r="Z159" i="5"/>
  <c r="Y159" i="5"/>
  <c r="B159" i="5"/>
  <c r="X159" i="5"/>
  <c r="W159" i="5"/>
  <c r="T159" i="5"/>
  <c r="S159" i="5"/>
  <c r="AG158" i="5"/>
  <c r="AD158" i="5"/>
  <c r="AB158" i="5"/>
  <c r="Z158" i="5"/>
  <c r="AA158" i="5"/>
  <c r="AE158" i="5"/>
  <c r="Y158" i="5"/>
  <c r="B158" i="5"/>
  <c r="X158" i="5"/>
  <c r="W158" i="5"/>
  <c r="T158" i="5"/>
  <c r="S158" i="5"/>
  <c r="I158" i="5"/>
  <c r="AA157" i="5"/>
  <c r="Z157" i="5"/>
  <c r="Y157" i="5"/>
  <c r="B157" i="5"/>
  <c r="X157" i="5"/>
  <c r="W157" i="5"/>
  <c r="T157" i="5"/>
  <c r="AH157" i="5"/>
  <c r="S157" i="5"/>
  <c r="AH156" i="5"/>
  <c r="Z156" i="5"/>
  <c r="AA156" i="5"/>
  <c r="AE156" i="5"/>
  <c r="I156" i="5"/>
  <c r="Y156" i="5"/>
  <c r="B156" i="5"/>
  <c r="X156" i="5"/>
  <c r="W156" i="5"/>
  <c r="U156" i="5"/>
  <c r="AI156" i="5"/>
  <c r="T156" i="5"/>
  <c r="S156" i="5"/>
  <c r="AG156" i="5"/>
  <c r="AG155" i="5"/>
  <c r="AA155" i="5"/>
  <c r="Z155" i="5"/>
  <c r="Y155" i="5"/>
  <c r="B155" i="5"/>
  <c r="X155" i="5"/>
  <c r="W155" i="5"/>
  <c r="T155" i="5"/>
  <c r="S155" i="5"/>
  <c r="AG154" i="5"/>
  <c r="AD154" i="5"/>
  <c r="AB154" i="5"/>
  <c r="Z154" i="5"/>
  <c r="AA154" i="5"/>
  <c r="AE154" i="5"/>
  <c r="Y154" i="5"/>
  <c r="B154" i="5"/>
  <c r="X154" i="5"/>
  <c r="W154" i="5"/>
  <c r="T154" i="5"/>
  <c r="S154" i="5"/>
  <c r="I154" i="5"/>
  <c r="AF153" i="5"/>
  <c r="J153" i="5"/>
  <c r="AC153" i="5"/>
  <c r="AA153" i="5"/>
  <c r="Z153" i="5"/>
  <c r="Y153" i="5"/>
  <c r="B153" i="5"/>
  <c r="X153" i="5"/>
  <c r="W153" i="5"/>
  <c r="T153" i="5"/>
  <c r="AH153" i="5"/>
  <c r="S153" i="5"/>
  <c r="AH152" i="5"/>
  <c r="Z152" i="5"/>
  <c r="AA152" i="5"/>
  <c r="Y152" i="5"/>
  <c r="B152" i="5"/>
  <c r="X152" i="5"/>
  <c r="W152" i="5"/>
  <c r="U152" i="5"/>
  <c r="AI152" i="5"/>
  <c r="T152" i="5"/>
  <c r="S152" i="5"/>
  <c r="AG152" i="5"/>
  <c r="AG151" i="5"/>
  <c r="AA151" i="5"/>
  <c r="Z151" i="5"/>
  <c r="Y151" i="5"/>
  <c r="B151" i="5"/>
  <c r="X151" i="5"/>
  <c r="W151" i="5"/>
  <c r="T151" i="5"/>
  <c r="S151" i="5"/>
  <c r="AG150" i="5"/>
  <c r="AD150" i="5"/>
  <c r="AB150" i="5"/>
  <c r="Z150" i="5"/>
  <c r="AA150" i="5"/>
  <c r="AE150" i="5"/>
  <c r="Y150" i="5"/>
  <c r="B150" i="5"/>
  <c r="X150" i="5"/>
  <c r="W150" i="5"/>
  <c r="T150" i="5"/>
  <c r="S150" i="5"/>
  <c r="I150" i="5"/>
  <c r="AF149" i="5"/>
  <c r="J149" i="5"/>
  <c r="AC149" i="5"/>
  <c r="AA149" i="5"/>
  <c r="Z149" i="5"/>
  <c r="Y149" i="5"/>
  <c r="B149" i="5"/>
  <c r="X149" i="5"/>
  <c r="W149" i="5"/>
  <c r="T149" i="5"/>
  <c r="AH149" i="5"/>
  <c r="S149" i="5"/>
  <c r="AH148" i="5"/>
  <c r="AE148" i="5"/>
  <c r="AB148" i="5"/>
  <c r="Z148" i="5"/>
  <c r="AA148" i="5"/>
  <c r="Y148" i="5"/>
  <c r="B148" i="5"/>
  <c r="X148" i="5"/>
  <c r="W148" i="5"/>
  <c r="T148" i="5"/>
  <c r="S148" i="5"/>
  <c r="AG148" i="5"/>
  <c r="I148" i="5"/>
  <c r="AG147" i="5"/>
  <c r="AD147" i="5"/>
  <c r="AA147" i="5"/>
  <c r="Z147" i="5"/>
  <c r="Y147" i="5"/>
  <c r="B147" i="5"/>
  <c r="X147" i="5"/>
  <c r="W147" i="5"/>
  <c r="T147" i="5"/>
  <c r="S147" i="5"/>
  <c r="AG146" i="5"/>
  <c r="AD146" i="5"/>
  <c r="AB146" i="5"/>
  <c r="Z146" i="5"/>
  <c r="AA146" i="5"/>
  <c r="AE146" i="5"/>
  <c r="Y146" i="5"/>
  <c r="B146" i="5"/>
  <c r="X146" i="5"/>
  <c r="W146" i="5"/>
  <c r="T146" i="5"/>
  <c r="S146" i="5"/>
  <c r="I146" i="5"/>
  <c r="AA145" i="5"/>
  <c r="AF145" i="5"/>
  <c r="J145" i="5"/>
  <c r="Z145" i="5"/>
  <c r="Y145" i="5"/>
  <c r="B145" i="5"/>
  <c r="X145" i="5"/>
  <c r="W145" i="5"/>
  <c r="T145" i="5"/>
  <c r="AH145" i="5"/>
  <c r="S145" i="5"/>
  <c r="AH144" i="5"/>
  <c r="AE144" i="5"/>
  <c r="I144" i="5"/>
  <c r="AB144" i="5"/>
  <c r="Z144" i="5"/>
  <c r="AA144" i="5"/>
  <c r="Y144" i="5"/>
  <c r="B144" i="5"/>
  <c r="X144" i="5"/>
  <c r="W144" i="5"/>
  <c r="T144" i="5"/>
  <c r="S144" i="5"/>
  <c r="AG143" i="5"/>
  <c r="AD143" i="5"/>
  <c r="AA143" i="5"/>
  <c r="Z143" i="5"/>
  <c r="Y143" i="5"/>
  <c r="B143" i="5"/>
  <c r="X143" i="5"/>
  <c r="W143" i="5"/>
  <c r="T143" i="5"/>
  <c r="S143" i="5"/>
  <c r="AG142" i="5"/>
  <c r="AD142" i="5"/>
  <c r="AB142" i="5"/>
  <c r="Z142" i="5"/>
  <c r="AA142" i="5"/>
  <c r="AE142" i="5"/>
  <c r="Y142" i="5"/>
  <c r="B142" i="5"/>
  <c r="X142" i="5"/>
  <c r="W142" i="5"/>
  <c r="T142" i="5"/>
  <c r="S142" i="5"/>
  <c r="I142" i="5"/>
  <c r="AA141" i="5"/>
  <c r="Z141" i="5"/>
  <c r="Y141" i="5"/>
  <c r="B141" i="5"/>
  <c r="X141" i="5"/>
  <c r="W141" i="5"/>
  <c r="T141" i="5"/>
  <c r="AH141" i="5"/>
  <c r="S141" i="5"/>
  <c r="AH140" i="5"/>
  <c r="Z140" i="5"/>
  <c r="AA140" i="5"/>
  <c r="AE140" i="5"/>
  <c r="I140" i="5"/>
  <c r="Y140" i="5"/>
  <c r="B140" i="5"/>
  <c r="X140" i="5"/>
  <c r="W140" i="5"/>
  <c r="U140" i="5"/>
  <c r="AI140" i="5"/>
  <c r="T140" i="5"/>
  <c r="S140" i="5"/>
  <c r="AG140" i="5"/>
  <c r="AG139" i="5"/>
  <c r="AA139" i="5"/>
  <c r="Z139" i="5"/>
  <c r="Y139" i="5"/>
  <c r="B139" i="5"/>
  <c r="X139" i="5"/>
  <c r="W139" i="5"/>
  <c r="T139" i="5"/>
  <c r="S139" i="5"/>
  <c r="AG138" i="5"/>
  <c r="AD138" i="5"/>
  <c r="AB138" i="5"/>
  <c r="Z138" i="5"/>
  <c r="AA138" i="5"/>
  <c r="AE138" i="5"/>
  <c r="Y138" i="5"/>
  <c r="B138" i="5"/>
  <c r="X138" i="5"/>
  <c r="W138" i="5"/>
  <c r="T138" i="5"/>
  <c r="S138" i="5"/>
  <c r="I138" i="5"/>
  <c r="AF137" i="5"/>
  <c r="J137" i="5"/>
  <c r="AC137" i="5"/>
  <c r="AA137" i="5"/>
  <c r="Z137" i="5"/>
  <c r="Y137" i="5"/>
  <c r="B137" i="5"/>
  <c r="X137" i="5"/>
  <c r="W137" i="5"/>
  <c r="T137" i="5"/>
  <c r="AH137" i="5"/>
  <c r="S137" i="5"/>
  <c r="AH136" i="5"/>
  <c r="Z136" i="5"/>
  <c r="AA136" i="5"/>
  <c r="Y136" i="5"/>
  <c r="B136" i="5"/>
  <c r="X136" i="5"/>
  <c r="W136" i="5"/>
  <c r="U136" i="5"/>
  <c r="AI136" i="5"/>
  <c r="T136" i="5"/>
  <c r="S136" i="5"/>
  <c r="AG136" i="5"/>
  <c r="AG135" i="5"/>
  <c r="AA135" i="5"/>
  <c r="Z135" i="5"/>
  <c r="Y135" i="5"/>
  <c r="B135" i="5"/>
  <c r="X135" i="5"/>
  <c r="W135" i="5"/>
  <c r="T135" i="5"/>
  <c r="S135" i="5"/>
  <c r="AG134" i="5"/>
  <c r="AD134" i="5"/>
  <c r="AB134" i="5"/>
  <c r="Z134" i="5"/>
  <c r="AA134" i="5"/>
  <c r="AE134" i="5"/>
  <c r="Y134" i="5"/>
  <c r="B134" i="5"/>
  <c r="X134" i="5"/>
  <c r="W134" i="5"/>
  <c r="T134" i="5"/>
  <c r="S134" i="5"/>
  <c r="I134" i="5"/>
  <c r="AF133" i="5"/>
  <c r="J133" i="5"/>
  <c r="AC133" i="5"/>
  <c r="AA133" i="5"/>
  <c r="Z133" i="5"/>
  <c r="Y133" i="5"/>
  <c r="B133" i="5"/>
  <c r="X133" i="5"/>
  <c r="W133" i="5"/>
  <c r="T133" i="5"/>
  <c r="AH133" i="5"/>
  <c r="S133" i="5"/>
  <c r="AH132" i="5"/>
  <c r="AE132" i="5"/>
  <c r="AB132" i="5"/>
  <c r="Z132" i="5"/>
  <c r="AA132" i="5"/>
  <c r="Y132" i="5"/>
  <c r="B132" i="5"/>
  <c r="X132" i="5"/>
  <c r="W132" i="5"/>
  <c r="T132" i="5"/>
  <c r="S132" i="5"/>
  <c r="AG132" i="5"/>
  <c r="I132" i="5"/>
  <c r="AG131" i="5"/>
  <c r="AD131" i="5"/>
  <c r="AA131" i="5"/>
  <c r="Z131" i="5"/>
  <c r="Y131" i="5"/>
  <c r="B131" i="5"/>
  <c r="X131" i="5"/>
  <c r="W131" i="5"/>
  <c r="T131" i="5"/>
  <c r="S131" i="5"/>
  <c r="AG130" i="5"/>
  <c r="AD130" i="5"/>
  <c r="AB130" i="5"/>
  <c r="Z130" i="5"/>
  <c r="AA130" i="5"/>
  <c r="AE130" i="5"/>
  <c r="Y130" i="5"/>
  <c r="B130" i="5"/>
  <c r="X130" i="5"/>
  <c r="W130" i="5"/>
  <c r="T130" i="5"/>
  <c r="S130" i="5"/>
  <c r="I130" i="5"/>
  <c r="AA129" i="5"/>
  <c r="AF129" i="5"/>
  <c r="J129" i="5"/>
  <c r="Z129" i="5"/>
  <c r="Y129" i="5"/>
  <c r="B129" i="5"/>
  <c r="X129" i="5"/>
  <c r="W129" i="5"/>
  <c r="T129" i="5"/>
  <c r="AH129" i="5"/>
  <c r="S129" i="5"/>
  <c r="AH128" i="5"/>
  <c r="AE128" i="5"/>
  <c r="I128" i="5"/>
  <c r="AB128" i="5"/>
  <c r="Z128" i="5"/>
  <c r="AA128" i="5"/>
  <c r="Y128" i="5"/>
  <c r="B128" i="5"/>
  <c r="X128" i="5"/>
  <c r="W128" i="5"/>
  <c r="T128" i="5"/>
  <c r="S128" i="5"/>
  <c r="AG127" i="5"/>
  <c r="AD127" i="5"/>
  <c r="AA127" i="5"/>
  <c r="Z127" i="5"/>
  <c r="Y127" i="5"/>
  <c r="B127" i="5"/>
  <c r="X127" i="5"/>
  <c r="W127" i="5"/>
  <c r="T127" i="5"/>
  <c r="S127" i="5"/>
  <c r="AG126" i="5"/>
  <c r="AD126" i="5"/>
  <c r="AB126" i="5"/>
  <c r="Z126" i="5"/>
  <c r="AA126" i="5"/>
  <c r="AE126" i="5"/>
  <c r="Y126" i="5"/>
  <c r="B126" i="5"/>
  <c r="X126" i="5"/>
  <c r="W126" i="5"/>
  <c r="T126" i="5"/>
  <c r="S126" i="5"/>
  <c r="I126" i="5"/>
  <c r="AA125" i="5"/>
  <c r="Z125" i="5"/>
  <c r="Y125" i="5"/>
  <c r="B125" i="5"/>
  <c r="X125" i="5"/>
  <c r="W125" i="5"/>
  <c r="T125" i="5"/>
  <c r="AH125" i="5"/>
  <c r="S125" i="5"/>
  <c r="AH124" i="5"/>
  <c r="Z124" i="5"/>
  <c r="AA124" i="5"/>
  <c r="AE124" i="5"/>
  <c r="I124" i="5"/>
  <c r="Y124" i="5"/>
  <c r="B124" i="5"/>
  <c r="X124" i="5"/>
  <c r="W124" i="5"/>
  <c r="U124" i="5"/>
  <c r="AI124" i="5"/>
  <c r="T124" i="5"/>
  <c r="S124" i="5"/>
  <c r="AG124" i="5"/>
  <c r="AG123" i="5"/>
  <c r="AA123" i="5"/>
  <c r="Z123" i="5"/>
  <c r="Y123" i="5"/>
  <c r="B123" i="5"/>
  <c r="X123" i="5"/>
  <c r="W123" i="5"/>
  <c r="T123" i="5"/>
  <c r="S123" i="5"/>
  <c r="AG122" i="5"/>
  <c r="AD122" i="5"/>
  <c r="AB122" i="5"/>
  <c r="Z122" i="5"/>
  <c r="AA122" i="5"/>
  <c r="AE122" i="5"/>
  <c r="Y122" i="5"/>
  <c r="B122" i="5"/>
  <c r="X122" i="5"/>
  <c r="W122" i="5"/>
  <c r="T122" i="5"/>
  <c r="S122" i="5"/>
  <c r="I122" i="5"/>
  <c r="AF121" i="5"/>
  <c r="J121" i="5"/>
  <c r="AC121" i="5"/>
  <c r="AA121" i="5"/>
  <c r="Z121" i="5"/>
  <c r="Y121" i="5"/>
  <c r="B121" i="5"/>
  <c r="X121" i="5"/>
  <c r="W121" i="5"/>
  <c r="T121" i="5"/>
  <c r="AH121" i="5"/>
  <c r="S121" i="5"/>
  <c r="AH120" i="5"/>
  <c r="Z120" i="5"/>
  <c r="AA120" i="5"/>
  <c r="Y120" i="5"/>
  <c r="B120" i="5"/>
  <c r="X120" i="5"/>
  <c r="W120" i="5"/>
  <c r="U120" i="5"/>
  <c r="AI120" i="5"/>
  <c r="T120" i="5"/>
  <c r="S120" i="5"/>
  <c r="AG120" i="5"/>
  <c r="AG119" i="5"/>
  <c r="AA119" i="5"/>
  <c r="Z119" i="5"/>
  <c r="Y119" i="5"/>
  <c r="B119" i="5"/>
  <c r="X119" i="5"/>
  <c r="W119" i="5"/>
  <c r="T119" i="5"/>
  <c r="S119" i="5"/>
  <c r="AG118" i="5"/>
  <c r="AD118" i="5"/>
  <c r="AB118" i="5"/>
  <c r="Z118" i="5"/>
  <c r="AA118" i="5"/>
  <c r="AE118" i="5"/>
  <c r="Y118" i="5"/>
  <c r="B118" i="5"/>
  <c r="X118" i="5"/>
  <c r="W118" i="5"/>
  <c r="T118" i="5"/>
  <c r="S118" i="5"/>
  <c r="I118" i="5"/>
  <c r="AF117" i="5"/>
  <c r="J117" i="5"/>
  <c r="AC117" i="5"/>
  <c r="AA117" i="5"/>
  <c r="Z117" i="5"/>
  <c r="Y117" i="5"/>
  <c r="B117" i="5"/>
  <c r="X117" i="5"/>
  <c r="W117" i="5"/>
  <c r="T117" i="5"/>
  <c r="AH117" i="5"/>
  <c r="S117" i="5"/>
  <c r="AH116" i="5"/>
  <c r="AE116" i="5"/>
  <c r="AB116" i="5"/>
  <c r="Z116" i="5"/>
  <c r="AA116" i="5"/>
  <c r="Y116" i="5"/>
  <c r="B116" i="5"/>
  <c r="X116" i="5"/>
  <c r="W116" i="5"/>
  <c r="T116" i="5"/>
  <c r="S116" i="5"/>
  <c r="AG116" i="5"/>
  <c r="I116" i="5"/>
  <c r="AG115" i="5"/>
  <c r="AD115" i="5"/>
  <c r="AA115" i="5"/>
  <c r="Z115" i="5"/>
  <c r="Y115" i="5"/>
  <c r="B115" i="5"/>
  <c r="X115" i="5"/>
  <c r="W115" i="5"/>
  <c r="T115" i="5"/>
  <c r="S115" i="5"/>
  <c r="AG114" i="5"/>
  <c r="AD114" i="5"/>
  <c r="AB114" i="5"/>
  <c r="Z114" i="5"/>
  <c r="AA114" i="5"/>
  <c r="AE114" i="5"/>
  <c r="Y114" i="5"/>
  <c r="B114" i="5"/>
  <c r="X114" i="5"/>
  <c r="W114" i="5"/>
  <c r="T114" i="5"/>
  <c r="S114" i="5"/>
  <c r="I114" i="5"/>
  <c r="AA113" i="5"/>
  <c r="AF113" i="5"/>
  <c r="J113" i="5"/>
  <c r="Z113" i="5"/>
  <c r="Y113" i="5"/>
  <c r="B113" i="5"/>
  <c r="X113" i="5"/>
  <c r="W113" i="5"/>
  <c r="T113" i="5"/>
  <c r="AH113" i="5"/>
  <c r="S113" i="5"/>
  <c r="AH112" i="5"/>
  <c r="AE112" i="5"/>
  <c r="I112" i="5"/>
  <c r="AB112" i="5"/>
  <c r="Z112" i="5"/>
  <c r="AA112" i="5"/>
  <c r="Y112" i="5"/>
  <c r="B112" i="5"/>
  <c r="X112" i="5"/>
  <c r="W112" i="5"/>
  <c r="T112" i="5"/>
  <c r="S112" i="5"/>
  <c r="AG111" i="5"/>
  <c r="AD111" i="5"/>
  <c r="AA111" i="5"/>
  <c r="Z111" i="5"/>
  <c r="Y111" i="5"/>
  <c r="B111" i="5"/>
  <c r="X111" i="5"/>
  <c r="W111" i="5"/>
  <c r="T111" i="5"/>
  <c r="S111" i="5"/>
  <c r="AG110" i="5"/>
  <c r="AD110" i="5"/>
  <c r="AB110" i="5"/>
  <c r="Z110" i="5"/>
  <c r="AA110" i="5"/>
  <c r="AE110" i="5"/>
  <c r="Y110" i="5"/>
  <c r="B110" i="5"/>
  <c r="X110" i="5"/>
  <c r="W110" i="5"/>
  <c r="T110" i="5"/>
  <c r="S110" i="5"/>
  <c r="I110" i="5"/>
  <c r="AA109" i="5"/>
  <c r="Z109" i="5"/>
  <c r="Y109" i="5"/>
  <c r="B109" i="5"/>
  <c r="X109" i="5"/>
  <c r="W109" i="5"/>
  <c r="T109" i="5"/>
  <c r="AH109" i="5"/>
  <c r="S109" i="5"/>
  <c r="AH108" i="5"/>
  <c r="Z108" i="5"/>
  <c r="AA108" i="5"/>
  <c r="AE108" i="5"/>
  <c r="I108" i="5"/>
  <c r="Y108" i="5"/>
  <c r="B108" i="5"/>
  <c r="X108" i="5"/>
  <c r="W108" i="5"/>
  <c r="U108" i="5"/>
  <c r="AI108" i="5"/>
  <c r="T108" i="5"/>
  <c r="S108" i="5"/>
  <c r="AG108" i="5"/>
  <c r="AG107" i="5"/>
  <c r="Z107" i="5"/>
  <c r="AA107" i="5"/>
  <c r="Y107" i="5"/>
  <c r="B107" i="5"/>
  <c r="X107" i="5"/>
  <c r="W107" i="5"/>
  <c r="U107" i="5"/>
  <c r="AI107" i="5"/>
  <c r="T107" i="5"/>
  <c r="AH107" i="5"/>
  <c r="S107" i="5"/>
  <c r="AG106" i="5"/>
  <c r="Z106" i="5"/>
  <c r="AA106" i="5"/>
  <c r="Y106" i="5"/>
  <c r="B106" i="5"/>
  <c r="X106" i="5"/>
  <c r="W106" i="5"/>
  <c r="U106" i="5"/>
  <c r="AI106" i="5"/>
  <c r="T106" i="5"/>
  <c r="AH106" i="5"/>
  <c r="S106" i="5"/>
  <c r="AE105" i="5"/>
  <c r="I105" i="5"/>
  <c r="AA105" i="5"/>
  <c r="AD105" i="5"/>
  <c r="Z105" i="5"/>
  <c r="Y105" i="5"/>
  <c r="B105" i="5"/>
  <c r="X105" i="5"/>
  <c r="W105" i="5"/>
  <c r="T105" i="5"/>
  <c r="AH105" i="5"/>
  <c r="S105" i="5"/>
  <c r="AI104" i="5"/>
  <c r="AH104" i="5"/>
  <c r="Z104" i="5"/>
  <c r="AA104" i="5"/>
  <c r="Y104" i="5"/>
  <c r="B104" i="5"/>
  <c r="X104" i="5"/>
  <c r="W104" i="5"/>
  <c r="U104" i="5"/>
  <c r="T104" i="5"/>
  <c r="S104" i="5"/>
  <c r="AG104" i="5"/>
  <c r="AG103" i="5"/>
  <c r="AE103" i="5"/>
  <c r="Z103" i="5"/>
  <c r="AA103" i="5"/>
  <c r="Y103" i="5"/>
  <c r="B103" i="5"/>
  <c r="X103" i="5"/>
  <c r="W103" i="5"/>
  <c r="U103" i="5"/>
  <c r="AI103" i="5"/>
  <c r="T103" i="5"/>
  <c r="AH103" i="5"/>
  <c r="S103" i="5"/>
  <c r="I103" i="5"/>
  <c r="AG102" i="5"/>
  <c r="Z102" i="5"/>
  <c r="AA102" i="5"/>
  <c r="Y102" i="5"/>
  <c r="B102" i="5"/>
  <c r="X102" i="5"/>
  <c r="W102" i="5"/>
  <c r="U102" i="5"/>
  <c r="AI102" i="5"/>
  <c r="T102" i="5"/>
  <c r="AH102" i="5"/>
  <c r="S102" i="5"/>
  <c r="AE101" i="5"/>
  <c r="I101" i="5"/>
  <c r="AA101" i="5"/>
  <c r="AD101" i="5"/>
  <c r="Z101" i="5"/>
  <c r="Y101" i="5"/>
  <c r="B101" i="5"/>
  <c r="X101" i="5"/>
  <c r="W101" i="5"/>
  <c r="T101" i="5"/>
  <c r="AH101" i="5"/>
  <c r="S101" i="5"/>
  <c r="AI100" i="5"/>
  <c r="AH100" i="5"/>
  <c r="Z100" i="5"/>
  <c r="AA100" i="5"/>
  <c r="Y100" i="5"/>
  <c r="B100" i="5"/>
  <c r="X100" i="5"/>
  <c r="W100" i="5"/>
  <c r="U100" i="5"/>
  <c r="T100" i="5"/>
  <c r="S100" i="5"/>
  <c r="AG100" i="5"/>
  <c r="AG99" i="5"/>
  <c r="AE99" i="5"/>
  <c r="Z99" i="5"/>
  <c r="AA99" i="5"/>
  <c r="Y99" i="5"/>
  <c r="B99" i="5"/>
  <c r="X99" i="5"/>
  <c r="W99" i="5"/>
  <c r="U99" i="5"/>
  <c r="AI99" i="5"/>
  <c r="T99" i="5"/>
  <c r="AH99" i="5"/>
  <c r="S99" i="5"/>
  <c r="I99" i="5"/>
  <c r="AG98" i="5"/>
  <c r="AF98" i="5"/>
  <c r="J98" i="5"/>
  <c r="Z98" i="5"/>
  <c r="AA98" i="5"/>
  <c r="Y98" i="5"/>
  <c r="B98" i="5"/>
  <c r="X98" i="5"/>
  <c r="W98" i="5"/>
  <c r="U98" i="5"/>
  <c r="AI98" i="5"/>
  <c r="T98" i="5"/>
  <c r="AH98" i="5"/>
  <c r="S98" i="5"/>
  <c r="AE97" i="5"/>
  <c r="I97" i="5"/>
  <c r="AA97" i="5"/>
  <c r="AD97" i="5"/>
  <c r="Z97" i="5"/>
  <c r="Y97" i="5"/>
  <c r="B97" i="5"/>
  <c r="X97" i="5"/>
  <c r="W97" i="5"/>
  <c r="T97" i="5"/>
  <c r="AH97" i="5"/>
  <c r="S97" i="5"/>
  <c r="AI96" i="5"/>
  <c r="AH96" i="5"/>
  <c r="AD96" i="5"/>
  <c r="Z96" i="5"/>
  <c r="AA96" i="5"/>
  <c r="Y96" i="5"/>
  <c r="B96" i="5"/>
  <c r="X96" i="5"/>
  <c r="W96" i="5"/>
  <c r="U96" i="5"/>
  <c r="T96" i="5"/>
  <c r="S96" i="5"/>
  <c r="AG96" i="5"/>
  <c r="AG95" i="5"/>
  <c r="Z95" i="5"/>
  <c r="AA95" i="5"/>
  <c r="Y95" i="5"/>
  <c r="B95" i="5"/>
  <c r="X95" i="5"/>
  <c r="W95" i="5"/>
  <c r="U95" i="5"/>
  <c r="AI95" i="5"/>
  <c r="T95" i="5"/>
  <c r="AH95" i="5"/>
  <c r="S95" i="5"/>
  <c r="AG94" i="5"/>
  <c r="AF94" i="5"/>
  <c r="J94" i="5"/>
  <c r="Z94" i="5"/>
  <c r="AA94" i="5"/>
  <c r="Y94" i="5"/>
  <c r="B94" i="5"/>
  <c r="X94" i="5"/>
  <c r="W94" i="5"/>
  <c r="U94" i="5"/>
  <c r="AI94" i="5"/>
  <c r="T94" i="5"/>
  <c r="AH94" i="5"/>
  <c r="S94" i="5"/>
  <c r="AE93" i="5"/>
  <c r="I93" i="5"/>
  <c r="AA93" i="5"/>
  <c r="AD93" i="5"/>
  <c r="Z93" i="5"/>
  <c r="Y93" i="5"/>
  <c r="B93" i="5"/>
  <c r="X93" i="5"/>
  <c r="W93" i="5"/>
  <c r="T93" i="5"/>
  <c r="AH93" i="5"/>
  <c r="S93" i="5"/>
  <c r="AI92" i="5"/>
  <c r="AH92" i="5"/>
  <c r="AD92" i="5"/>
  <c r="Z92" i="5"/>
  <c r="AA92" i="5"/>
  <c r="Y92" i="5"/>
  <c r="B92" i="5"/>
  <c r="X92" i="5"/>
  <c r="W92" i="5"/>
  <c r="U92" i="5"/>
  <c r="T92" i="5"/>
  <c r="S92" i="5"/>
  <c r="AG92" i="5"/>
  <c r="AG91" i="5"/>
  <c r="Z91" i="5"/>
  <c r="AA91" i="5"/>
  <c r="Y91" i="5"/>
  <c r="B91" i="5"/>
  <c r="X91" i="5"/>
  <c r="W91" i="5"/>
  <c r="U91" i="5"/>
  <c r="AI91" i="5"/>
  <c r="T91" i="5"/>
  <c r="AH91" i="5"/>
  <c r="S91" i="5"/>
  <c r="AG90" i="5"/>
  <c r="Z90" i="5"/>
  <c r="AA90" i="5"/>
  <c r="Y90" i="5"/>
  <c r="B90" i="5"/>
  <c r="X90" i="5"/>
  <c r="W90" i="5"/>
  <c r="U90" i="5"/>
  <c r="AI90" i="5"/>
  <c r="T90" i="5"/>
  <c r="AH90" i="5"/>
  <c r="S90" i="5"/>
  <c r="AE89" i="5"/>
  <c r="I89" i="5"/>
  <c r="AA89" i="5"/>
  <c r="AD89" i="5"/>
  <c r="Z89" i="5"/>
  <c r="Y89" i="5"/>
  <c r="B89" i="5"/>
  <c r="X89" i="5"/>
  <c r="W89" i="5"/>
  <c r="T89" i="5"/>
  <c r="AH89" i="5"/>
  <c r="S89" i="5"/>
  <c r="AI88" i="5"/>
  <c r="AH88" i="5"/>
  <c r="Z88" i="5"/>
  <c r="AA88" i="5"/>
  <c r="Y88" i="5"/>
  <c r="B88" i="5"/>
  <c r="X88" i="5"/>
  <c r="W88" i="5"/>
  <c r="U88" i="5"/>
  <c r="T88" i="5"/>
  <c r="S88" i="5"/>
  <c r="AG88" i="5"/>
  <c r="AG87" i="5"/>
  <c r="AE87" i="5"/>
  <c r="Z87" i="5"/>
  <c r="AA87" i="5"/>
  <c r="Y87" i="5"/>
  <c r="B87" i="5"/>
  <c r="X87" i="5"/>
  <c r="W87" i="5"/>
  <c r="U87" i="5"/>
  <c r="AI87" i="5"/>
  <c r="T87" i="5"/>
  <c r="AH87" i="5"/>
  <c r="S87" i="5"/>
  <c r="I87" i="5"/>
  <c r="AG86" i="5"/>
  <c r="Z86" i="5"/>
  <c r="AA86" i="5"/>
  <c r="Y86" i="5"/>
  <c r="B86" i="5"/>
  <c r="X86" i="5"/>
  <c r="W86" i="5"/>
  <c r="U86" i="5"/>
  <c r="AI86" i="5"/>
  <c r="T86" i="5"/>
  <c r="AH86" i="5"/>
  <c r="S86" i="5"/>
  <c r="AE85" i="5"/>
  <c r="I85" i="5"/>
  <c r="AA85" i="5"/>
  <c r="AD85" i="5"/>
  <c r="Z85" i="5"/>
  <c r="Y85" i="5"/>
  <c r="B85" i="5"/>
  <c r="X85" i="5"/>
  <c r="W85" i="5"/>
  <c r="T85" i="5"/>
  <c r="AH85" i="5"/>
  <c r="S85" i="5"/>
  <c r="AI84" i="5"/>
  <c r="AH84" i="5"/>
  <c r="Z84" i="5"/>
  <c r="AA84" i="5"/>
  <c r="Y84" i="5"/>
  <c r="B84" i="5"/>
  <c r="X84" i="5"/>
  <c r="W84" i="5"/>
  <c r="U84" i="5"/>
  <c r="T84" i="5"/>
  <c r="S84" i="5"/>
  <c r="AG84" i="5"/>
  <c r="AG83" i="5"/>
  <c r="Z83" i="5"/>
  <c r="AA83" i="5"/>
  <c r="Y83" i="5"/>
  <c r="B83" i="5"/>
  <c r="X83" i="5"/>
  <c r="W83" i="5"/>
  <c r="U83" i="5"/>
  <c r="AI83" i="5"/>
  <c r="T83" i="5"/>
  <c r="AH83" i="5"/>
  <c r="S83" i="5"/>
  <c r="AG82" i="5"/>
  <c r="AB82" i="5"/>
  <c r="Z82" i="5"/>
  <c r="AA82" i="5"/>
  <c r="Y82" i="5"/>
  <c r="B82" i="5"/>
  <c r="X82" i="5"/>
  <c r="W82" i="5"/>
  <c r="U82" i="5"/>
  <c r="AI82" i="5"/>
  <c r="T82" i="5"/>
  <c r="AH82" i="5"/>
  <c r="S82" i="5"/>
  <c r="AA81" i="5"/>
  <c r="Z81" i="5"/>
  <c r="Y81" i="5"/>
  <c r="B81" i="5"/>
  <c r="X81" i="5"/>
  <c r="W81" i="5"/>
  <c r="T81" i="5"/>
  <c r="AH81" i="5"/>
  <c r="S81" i="5"/>
  <c r="AH80" i="5"/>
  <c r="Z80" i="5"/>
  <c r="AA80" i="5"/>
  <c r="Y80" i="5"/>
  <c r="B80" i="5"/>
  <c r="X80" i="5"/>
  <c r="W80" i="5"/>
  <c r="U80" i="5"/>
  <c r="AI80" i="5"/>
  <c r="T80" i="5"/>
  <c r="S80" i="5"/>
  <c r="AG80" i="5"/>
  <c r="AG79" i="5"/>
  <c r="Z79" i="5"/>
  <c r="AA79" i="5"/>
  <c r="Y79" i="5"/>
  <c r="B79" i="5"/>
  <c r="X79" i="5"/>
  <c r="W79" i="5"/>
  <c r="U79" i="5"/>
  <c r="AI79" i="5"/>
  <c r="T79" i="5"/>
  <c r="AH79" i="5"/>
  <c r="S79" i="5"/>
  <c r="AG78" i="5"/>
  <c r="AB78" i="5"/>
  <c r="Z78" i="5"/>
  <c r="AA78" i="5"/>
  <c r="Y78" i="5"/>
  <c r="B78" i="5"/>
  <c r="X78" i="5"/>
  <c r="W78" i="5"/>
  <c r="U78" i="5"/>
  <c r="AI78" i="5"/>
  <c r="T78" i="5"/>
  <c r="AH78" i="5"/>
  <c r="S78" i="5"/>
  <c r="AB77" i="5"/>
  <c r="AA77" i="5"/>
  <c r="Z77" i="5"/>
  <c r="Y77" i="5"/>
  <c r="B77" i="5"/>
  <c r="X77" i="5"/>
  <c r="W77" i="5"/>
  <c r="T77" i="5"/>
  <c r="AH77" i="5"/>
  <c r="S77" i="5"/>
  <c r="AH76" i="5"/>
  <c r="AG76" i="5"/>
  <c r="Z76" i="5"/>
  <c r="AA76" i="5"/>
  <c r="Y76" i="5"/>
  <c r="B76" i="5"/>
  <c r="X76" i="5"/>
  <c r="W76" i="5"/>
  <c r="U76" i="5"/>
  <c r="AI76" i="5"/>
  <c r="T76" i="5"/>
  <c r="S76" i="5"/>
  <c r="AG75" i="5"/>
  <c r="AD75" i="5"/>
  <c r="AC75" i="5"/>
  <c r="Z75" i="5"/>
  <c r="AA75" i="5"/>
  <c r="Y75" i="5"/>
  <c r="B75" i="5"/>
  <c r="X75" i="5"/>
  <c r="W75" i="5"/>
  <c r="T75" i="5"/>
  <c r="AH75" i="5"/>
  <c r="S75" i="5"/>
  <c r="AF74" i="5"/>
  <c r="J74" i="5"/>
  <c r="AC74" i="5"/>
  <c r="AB74" i="5"/>
  <c r="AA74" i="5"/>
  <c r="AD74" i="5"/>
  <c r="Z74" i="5"/>
  <c r="Y74" i="5"/>
  <c r="B74" i="5"/>
  <c r="X74" i="5"/>
  <c r="W74" i="5"/>
  <c r="T74" i="5"/>
  <c r="AH74" i="5"/>
  <c r="S74" i="5"/>
  <c r="AH73" i="5"/>
  <c r="AA73" i="5"/>
  <c r="AF73" i="5"/>
  <c r="J73" i="5"/>
  <c r="Z73" i="5"/>
  <c r="Y73" i="5"/>
  <c r="B73" i="5"/>
  <c r="X73" i="5"/>
  <c r="W73" i="5"/>
  <c r="T73" i="5"/>
  <c r="S73" i="5"/>
  <c r="AI72" i="5"/>
  <c r="AH72" i="5"/>
  <c r="AG72" i="5"/>
  <c r="Z72" i="5"/>
  <c r="AA72" i="5"/>
  <c r="Y72" i="5"/>
  <c r="B72" i="5"/>
  <c r="X72" i="5"/>
  <c r="W72" i="5"/>
  <c r="U72" i="5"/>
  <c r="T72" i="5"/>
  <c r="S72" i="5"/>
  <c r="AH71" i="5"/>
  <c r="AC71" i="5"/>
  <c r="Z71" i="5"/>
  <c r="AA71" i="5"/>
  <c r="Y71" i="5"/>
  <c r="B71" i="5"/>
  <c r="X71" i="5"/>
  <c r="W71" i="5"/>
  <c r="U71" i="5"/>
  <c r="AI71" i="5"/>
  <c r="T71" i="5"/>
  <c r="S71" i="5"/>
  <c r="AG71" i="5"/>
  <c r="AG70" i="5"/>
  <c r="AA70" i="5"/>
  <c r="AD70" i="5"/>
  <c r="Z70" i="5"/>
  <c r="Y70" i="5"/>
  <c r="B70" i="5"/>
  <c r="X70" i="5"/>
  <c r="W70" i="5"/>
  <c r="T70" i="5"/>
  <c r="AH70" i="5"/>
  <c r="S70" i="5"/>
  <c r="AH69" i="5"/>
  <c r="Z69" i="5"/>
  <c r="AA69" i="5"/>
  <c r="Y69" i="5"/>
  <c r="B69" i="5"/>
  <c r="X69" i="5"/>
  <c r="W69" i="5"/>
  <c r="U69" i="5"/>
  <c r="AI69" i="5"/>
  <c r="T69" i="5"/>
  <c r="S69" i="5"/>
  <c r="AG69" i="5"/>
  <c r="AH68" i="5"/>
  <c r="AG68" i="5"/>
  <c r="AA68" i="5"/>
  <c r="AE68" i="5"/>
  <c r="I68" i="5"/>
  <c r="Z68" i="5"/>
  <c r="Y68" i="5"/>
  <c r="B68" i="5"/>
  <c r="X68" i="5"/>
  <c r="W68" i="5"/>
  <c r="U68" i="5"/>
  <c r="AI68" i="5"/>
  <c r="T68" i="5"/>
  <c r="S68" i="5"/>
  <c r="AH67" i="5"/>
  <c r="AG67" i="5"/>
  <c r="AB67" i="5"/>
  <c r="Z67" i="5"/>
  <c r="AA67" i="5"/>
  <c r="AE67" i="5"/>
  <c r="Y67" i="5"/>
  <c r="B67" i="5"/>
  <c r="X67" i="5"/>
  <c r="W67" i="5"/>
  <c r="U67" i="5"/>
  <c r="AI67" i="5"/>
  <c r="T67" i="5"/>
  <c r="S67" i="5"/>
  <c r="I67" i="5"/>
  <c r="AG66" i="5"/>
  <c r="AA66" i="5"/>
  <c r="AD66" i="5"/>
  <c r="Z66" i="5"/>
  <c r="Y66" i="5"/>
  <c r="B66" i="5"/>
  <c r="X66" i="5"/>
  <c r="W66" i="5"/>
  <c r="T66" i="5"/>
  <c r="AH66" i="5"/>
  <c r="S66" i="5"/>
  <c r="AH65" i="5"/>
  <c r="Z65" i="5"/>
  <c r="AA65" i="5"/>
  <c r="Y65" i="5"/>
  <c r="B65" i="5"/>
  <c r="X65" i="5"/>
  <c r="W65" i="5"/>
  <c r="U65" i="5"/>
  <c r="AI65" i="5"/>
  <c r="T65" i="5"/>
  <c r="S65" i="5"/>
  <c r="AG65" i="5"/>
  <c r="AH64" i="5"/>
  <c r="AG64" i="5"/>
  <c r="AA64" i="5"/>
  <c r="AE64" i="5"/>
  <c r="I64" i="5"/>
  <c r="Z64" i="5"/>
  <c r="Y64" i="5"/>
  <c r="B64" i="5"/>
  <c r="X64" i="5"/>
  <c r="W64" i="5"/>
  <c r="U64" i="5"/>
  <c r="AI64" i="5"/>
  <c r="T64" i="5"/>
  <c r="S64" i="5"/>
  <c r="AH63" i="5"/>
  <c r="AG63" i="5"/>
  <c r="AB63" i="5"/>
  <c r="Z63" i="5"/>
  <c r="AA63" i="5"/>
  <c r="AE63" i="5"/>
  <c r="Y63" i="5"/>
  <c r="B63" i="5"/>
  <c r="X63" i="5"/>
  <c r="W63" i="5"/>
  <c r="U63" i="5"/>
  <c r="AI63" i="5"/>
  <c r="T63" i="5"/>
  <c r="S63" i="5"/>
  <c r="I63" i="5"/>
  <c r="AG62" i="5"/>
  <c r="AA62" i="5"/>
  <c r="AD62" i="5"/>
  <c r="Z62" i="5"/>
  <c r="Y62" i="5"/>
  <c r="B62" i="5"/>
  <c r="X62" i="5"/>
  <c r="W62" i="5"/>
  <c r="T62" i="5"/>
  <c r="AH62" i="5"/>
  <c r="S62" i="5"/>
  <c r="AH61" i="5"/>
  <c r="Z61" i="5"/>
  <c r="AA61" i="5"/>
  <c r="Y61" i="5"/>
  <c r="B61" i="5"/>
  <c r="X61" i="5"/>
  <c r="W61" i="5"/>
  <c r="U61" i="5"/>
  <c r="AI61" i="5"/>
  <c r="T61" i="5"/>
  <c r="S61" i="5"/>
  <c r="AG61" i="5"/>
  <c r="AH60" i="5"/>
  <c r="AG60" i="5"/>
  <c r="AA60" i="5"/>
  <c r="AE60" i="5"/>
  <c r="I60" i="5"/>
  <c r="Z60" i="5"/>
  <c r="Y60" i="5"/>
  <c r="B60" i="5"/>
  <c r="X60" i="5"/>
  <c r="W60" i="5"/>
  <c r="U60" i="5"/>
  <c r="AI60" i="5"/>
  <c r="T60" i="5"/>
  <c r="S60" i="5"/>
  <c r="AH59" i="5"/>
  <c r="AG59" i="5"/>
  <c r="AB59" i="5"/>
  <c r="Z59" i="5"/>
  <c r="AA59" i="5"/>
  <c r="AE59" i="5"/>
  <c r="Y59" i="5"/>
  <c r="B59" i="5"/>
  <c r="X59" i="5"/>
  <c r="W59" i="5"/>
  <c r="U59" i="5"/>
  <c r="AI59" i="5"/>
  <c r="T59" i="5"/>
  <c r="S59" i="5"/>
  <c r="I59" i="5"/>
  <c r="AG58" i="5"/>
  <c r="AA58" i="5"/>
  <c r="AD58" i="5"/>
  <c r="Z58" i="5"/>
  <c r="Y58" i="5"/>
  <c r="B58" i="5"/>
  <c r="X58" i="5"/>
  <c r="W58" i="5"/>
  <c r="T58" i="5"/>
  <c r="AH58" i="5"/>
  <c r="S58" i="5"/>
  <c r="AH57" i="5"/>
  <c r="Z57" i="5"/>
  <c r="AA57" i="5"/>
  <c r="Y57" i="5"/>
  <c r="B57" i="5"/>
  <c r="X57" i="5"/>
  <c r="W57" i="5"/>
  <c r="U57" i="5"/>
  <c r="AI57" i="5"/>
  <c r="T57" i="5"/>
  <c r="S57" i="5"/>
  <c r="AG57" i="5"/>
  <c r="AH56" i="5"/>
  <c r="AG56" i="5"/>
  <c r="AA56" i="5"/>
  <c r="AE56" i="5"/>
  <c r="I56" i="5"/>
  <c r="Z56" i="5"/>
  <c r="Y56" i="5"/>
  <c r="B56" i="5"/>
  <c r="X56" i="5"/>
  <c r="W56" i="5"/>
  <c r="U56" i="5"/>
  <c r="AI56" i="5"/>
  <c r="T56" i="5"/>
  <c r="S56" i="5"/>
  <c r="AH55" i="5"/>
  <c r="AG55" i="5"/>
  <c r="AB55" i="5"/>
  <c r="Z55" i="5"/>
  <c r="AA55" i="5"/>
  <c r="AE55" i="5"/>
  <c r="Y55" i="5"/>
  <c r="B55" i="5"/>
  <c r="X55" i="5"/>
  <c r="W55" i="5"/>
  <c r="U55" i="5"/>
  <c r="AI55" i="5"/>
  <c r="T55" i="5"/>
  <c r="S55" i="5"/>
  <c r="I55" i="5"/>
  <c r="AG54" i="5"/>
  <c r="AA54" i="5"/>
  <c r="AD54" i="5"/>
  <c r="Z54" i="5"/>
  <c r="Y54" i="5"/>
  <c r="B54" i="5"/>
  <c r="X54" i="5"/>
  <c r="W54" i="5"/>
  <c r="T54" i="5"/>
  <c r="AH54" i="5"/>
  <c r="S54" i="5"/>
  <c r="AH53" i="5"/>
  <c r="Z53" i="5"/>
  <c r="AA53" i="5"/>
  <c r="Y53" i="5"/>
  <c r="B53" i="5"/>
  <c r="X53" i="5"/>
  <c r="W53" i="5"/>
  <c r="U53" i="5"/>
  <c r="AI53" i="5"/>
  <c r="T53" i="5"/>
  <c r="S53" i="5"/>
  <c r="AG53" i="5"/>
  <c r="AH52" i="5"/>
  <c r="AG52" i="5"/>
  <c r="AA52" i="5"/>
  <c r="AE52" i="5"/>
  <c r="I52" i="5"/>
  <c r="Z52" i="5"/>
  <c r="Y52" i="5"/>
  <c r="B52" i="5"/>
  <c r="X52" i="5"/>
  <c r="W52" i="5"/>
  <c r="U52" i="5"/>
  <c r="AI52" i="5"/>
  <c r="T52" i="5"/>
  <c r="S52" i="5"/>
  <c r="AH51" i="5"/>
  <c r="AG51" i="5"/>
  <c r="AB51" i="5"/>
  <c r="Z51" i="5"/>
  <c r="AA51" i="5"/>
  <c r="AE51" i="5"/>
  <c r="Y51" i="5"/>
  <c r="B51" i="5"/>
  <c r="X51" i="5"/>
  <c r="W51" i="5"/>
  <c r="U51" i="5"/>
  <c r="AI51" i="5"/>
  <c r="T51" i="5"/>
  <c r="S51" i="5"/>
  <c r="I51" i="5"/>
  <c r="AG50" i="5"/>
  <c r="AA50" i="5"/>
  <c r="AD50" i="5"/>
  <c r="Z50" i="5"/>
  <c r="Y50" i="5"/>
  <c r="B50" i="5"/>
  <c r="X50" i="5"/>
  <c r="W50" i="5"/>
  <c r="T50" i="5"/>
  <c r="AH50" i="5"/>
  <c r="S50" i="5"/>
  <c r="AH49" i="5"/>
  <c r="Z49" i="5"/>
  <c r="AA49" i="5"/>
  <c r="Y49" i="5"/>
  <c r="B49" i="5"/>
  <c r="X49" i="5"/>
  <c r="W49" i="5"/>
  <c r="U49" i="5"/>
  <c r="AI49" i="5"/>
  <c r="T49" i="5"/>
  <c r="S49" i="5"/>
  <c r="AG49" i="5"/>
  <c r="AH48" i="5"/>
  <c r="AG48" i="5"/>
  <c r="AA48" i="5"/>
  <c r="AE48" i="5"/>
  <c r="I48" i="5"/>
  <c r="Z48" i="5"/>
  <c r="Y48" i="5"/>
  <c r="B48" i="5"/>
  <c r="X48" i="5"/>
  <c r="W48" i="5"/>
  <c r="U48" i="5"/>
  <c r="AI48" i="5"/>
  <c r="T48" i="5"/>
  <c r="S48" i="5"/>
  <c r="AH47" i="5"/>
  <c r="AG47" i="5"/>
  <c r="AB47" i="5"/>
  <c r="Z47" i="5"/>
  <c r="AA47" i="5"/>
  <c r="AE47" i="5"/>
  <c r="Y47" i="5"/>
  <c r="B47" i="5"/>
  <c r="X47" i="5"/>
  <c r="W47" i="5"/>
  <c r="U47" i="5"/>
  <c r="AI47" i="5"/>
  <c r="T47" i="5"/>
  <c r="S47" i="5"/>
  <c r="I47" i="5"/>
  <c r="AG46" i="5"/>
  <c r="AA46" i="5"/>
  <c r="AD46" i="5"/>
  <c r="Z46" i="5"/>
  <c r="Y46" i="5"/>
  <c r="B46" i="5"/>
  <c r="X46" i="5"/>
  <c r="W46" i="5"/>
  <c r="T46" i="5"/>
  <c r="AH46" i="5"/>
  <c r="S46" i="5"/>
  <c r="AH45" i="5"/>
  <c r="Z45" i="5"/>
  <c r="AA45" i="5"/>
  <c r="Y45" i="5"/>
  <c r="B45" i="5"/>
  <c r="X45" i="5"/>
  <c r="W45" i="5"/>
  <c r="U45" i="5"/>
  <c r="AI45" i="5"/>
  <c r="T45" i="5"/>
  <c r="S45" i="5"/>
  <c r="AG45" i="5"/>
  <c r="AH44" i="5"/>
  <c r="AG44" i="5"/>
  <c r="AA44" i="5"/>
  <c r="AE44" i="5"/>
  <c r="I44" i="5"/>
  <c r="Z44" i="5"/>
  <c r="Y44" i="5"/>
  <c r="B44" i="5"/>
  <c r="X44" i="5"/>
  <c r="W44" i="5"/>
  <c r="U44" i="5"/>
  <c r="AI44" i="5"/>
  <c r="T44" i="5"/>
  <c r="S44" i="5"/>
  <c r="AH43" i="5"/>
  <c r="AG43" i="5"/>
  <c r="AB43" i="5"/>
  <c r="Z43" i="5"/>
  <c r="AA43" i="5"/>
  <c r="AE43" i="5"/>
  <c r="Y43" i="5"/>
  <c r="B43" i="5"/>
  <c r="X43" i="5"/>
  <c r="W43" i="5"/>
  <c r="U43" i="5"/>
  <c r="AI43" i="5"/>
  <c r="T43" i="5"/>
  <c r="S43" i="5"/>
  <c r="I43" i="5"/>
  <c r="AG42" i="5"/>
  <c r="AA42" i="5"/>
  <c r="AD42" i="5"/>
  <c r="Z42" i="5"/>
  <c r="Y42" i="5"/>
  <c r="B42" i="5"/>
  <c r="X42" i="5"/>
  <c r="W42" i="5"/>
  <c r="T42" i="5"/>
  <c r="AH42" i="5"/>
  <c r="S42" i="5"/>
  <c r="AH41" i="5"/>
  <c r="Z41" i="5"/>
  <c r="AA41" i="5"/>
  <c r="Y41" i="5"/>
  <c r="B41" i="5"/>
  <c r="X41" i="5"/>
  <c r="W41" i="5"/>
  <c r="U41" i="5"/>
  <c r="AI41" i="5"/>
  <c r="T41" i="5"/>
  <c r="S41" i="5"/>
  <c r="AG41" i="5"/>
  <c r="AH40" i="5"/>
  <c r="AG40" i="5"/>
  <c r="AA40" i="5"/>
  <c r="AE40" i="5"/>
  <c r="I40" i="5"/>
  <c r="Z40" i="5"/>
  <c r="Y40" i="5"/>
  <c r="B40" i="5"/>
  <c r="X40" i="5"/>
  <c r="W40" i="5"/>
  <c r="U40" i="5"/>
  <c r="AI40" i="5"/>
  <c r="T40" i="5"/>
  <c r="S40" i="5"/>
  <c r="AH39" i="5"/>
  <c r="AG39" i="5"/>
  <c r="AB39" i="5"/>
  <c r="Z39" i="5"/>
  <c r="AA39" i="5"/>
  <c r="AE39" i="5"/>
  <c r="Y39" i="5"/>
  <c r="B39" i="5"/>
  <c r="X39" i="5"/>
  <c r="W39" i="5"/>
  <c r="U39" i="5"/>
  <c r="AI39" i="5"/>
  <c r="T39" i="5"/>
  <c r="S39" i="5"/>
  <c r="I39" i="5"/>
  <c r="AG38" i="5"/>
  <c r="AA38" i="5"/>
  <c r="AD38" i="5"/>
  <c r="Z38" i="5"/>
  <c r="Y38" i="5"/>
  <c r="B38" i="5"/>
  <c r="X38" i="5"/>
  <c r="W38" i="5"/>
  <c r="T38" i="5"/>
  <c r="AH38" i="5"/>
  <c r="S38" i="5"/>
  <c r="AH37" i="5"/>
  <c r="Z37" i="5"/>
  <c r="AA37" i="5"/>
  <c r="Y37" i="5"/>
  <c r="B37" i="5"/>
  <c r="X37" i="5"/>
  <c r="W37" i="5"/>
  <c r="U37" i="5"/>
  <c r="AI37" i="5"/>
  <c r="T37" i="5"/>
  <c r="S37" i="5"/>
  <c r="AG37" i="5"/>
  <c r="AH36" i="5"/>
  <c r="AG36" i="5"/>
  <c r="AA36" i="5"/>
  <c r="AE36" i="5"/>
  <c r="I36" i="5"/>
  <c r="Z36" i="5"/>
  <c r="Y36" i="5"/>
  <c r="B36" i="5"/>
  <c r="X36" i="5"/>
  <c r="W36" i="5"/>
  <c r="U36" i="5"/>
  <c r="AI36" i="5"/>
  <c r="T36" i="5"/>
  <c r="S36" i="5"/>
  <c r="AH35" i="5"/>
  <c r="AG35" i="5"/>
  <c r="AB35" i="5"/>
  <c r="Z35" i="5"/>
  <c r="AA35" i="5"/>
  <c r="AE35" i="5"/>
  <c r="Y35" i="5"/>
  <c r="B35" i="5"/>
  <c r="X35" i="5"/>
  <c r="W35" i="5"/>
  <c r="U35" i="5"/>
  <c r="AI35" i="5"/>
  <c r="T35" i="5"/>
  <c r="S35" i="5"/>
  <c r="I35" i="5"/>
  <c r="AG34" i="5"/>
  <c r="AA34" i="5"/>
  <c r="AD34" i="5"/>
  <c r="Z34" i="5"/>
  <c r="Y34" i="5"/>
  <c r="B34" i="5"/>
  <c r="X34" i="5"/>
  <c r="W34" i="5"/>
  <c r="T34" i="5"/>
  <c r="AH34" i="5"/>
  <c r="S34" i="5"/>
  <c r="AH33" i="5"/>
  <c r="Z33" i="5"/>
  <c r="AA33" i="5"/>
  <c r="Y33" i="5"/>
  <c r="B33" i="5"/>
  <c r="X33" i="5"/>
  <c r="W33" i="5"/>
  <c r="U33" i="5"/>
  <c r="AI33" i="5"/>
  <c r="T33" i="5"/>
  <c r="S33" i="5"/>
  <c r="AG33" i="5"/>
  <c r="AH32" i="5"/>
  <c r="AG32" i="5"/>
  <c r="AA32" i="5"/>
  <c r="AE32" i="5"/>
  <c r="I32" i="5"/>
  <c r="Z32" i="5"/>
  <c r="Y32" i="5"/>
  <c r="B32" i="5"/>
  <c r="X32" i="5"/>
  <c r="W32" i="5"/>
  <c r="U32" i="5"/>
  <c r="AI32" i="5"/>
  <c r="T32" i="5"/>
  <c r="S32" i="5"/>
  <c r="AH31" i="5"/>
  <c r="AG31" i="5"/>
  <c r="AB31" i="5"/>
  <c r="Z31" i="5"/>
  <c r="AA31" i="5"/>
  <c r="AE31" i="5"/>
  <c r="Y31" i="5"/>
  <c r="B31" i="5"/>
  <c r="X31" i="5"/>
  <c r="W31" i="5"/>
  <c r="U31" i="5"/>
  <c r="AI31" i="5"/>
  <c r="T31" i="5"/>
  <c r="S31" i="5"/>
  <c r="I31" i="5"/>
  <c r="AG30" i="5"/>
  <c r="AA30" i="5"/>
  <c r="AD30" i="5"/>
  <c r="Z30" i="5"/>
  <c r="Y30" i="5"/>
  <c r="B30" i="5"/>
  <c r="X30" i="5"/>
  <c r="W30" i="5"/>
  <c r="T30" i="5"/>
  <c r="AH30" i="5"/>
  <c r="S30" i="5"/>
  <c r="AH29" i="5"/>
  <c r="Z29" i="5"/>
  <c r="AA29" i="5"/>
  <c r="Y29" i="5"/>
  <c r="B29" i="5"/>
  <c r="X29" i="5"/>
  <c r="W29" i="5"/>
  <c r="U29" i="5"/>
  <c r="AI29" i="5"/>
  <c r="T29" i="5"/>
  <c r="S29" i="5"/>
  <c r="AG29" i="5"/>
  <c r="AH28" i="5"/>
  <c r="AG28" i="5"/>
  <c r="AA28" i="5"/>
  <c r="AE28" i="5"/>
  <c r="I28" i="5"/>
  <c r="Z28" i="5"/>
  <c r="Y28" i="5"/>
  <c r="B28" i="5"/>
  <c r="X28" i="5"/>
  <c r="W28" i="5"/>
  <c r="U28" i="5"/>
  <c r="AI28" i="5"/>
  <c r="T28" i="5"/>
  <c r="S28" i="5"/>
  <c r="AH27" i="5"/>
  <c r="AG27" i="5"/>
  <c r="AB27" i="5"/>
  <c r="Z27" i="5"/>
  <c r="AA27" i="5"/>
  <c r="AE27" i="5"/>
  <c r="Y27" i="5"/>
  <c r="B27" i="5"/>
  <c r="X27" i="5"/>
  <c r="W27" i="5"/>
  <c r="U27" i="5"/>
  <c r="AI27" i="5"/>
  <c r="T27" i="5"/>
  <c r="S27" i="5"/>
  <c r="I27" i="5"/>
  <c r="AG26" i="5"/>
  <c r="AA26" i="5"/>
  <c r="AD26" i="5"/>
  <c r="Z26" i="5"/>
  <c r="Y26" i="5"/>
  <c r="B26" i="5"/>
  <c r="X26" i="5"/>
  <c r="W26" i="5"/>
  <c r="T26" i="5"/>
  <c r="AH26" i="5"/>
  <c r="S26" i="5"/>
  <c r="AH25" i="5"/>
  <c r="Z25" i="5"/>
  <c r="AA25" i="5"/>
  <c r="Y25" i="5"/>
  <c r="B25" i="5"/>
  <c r="X25" i="5"/>
  <c r="W25" i="5"/>
  <c r="U25" i="5"/>
  <c r="AI25" i="5"/>
  <c r="T25" i="5"/>
  <c r="S25" i="5"/>
  <c r="AG25" i="5"/>
  <c r="AH24" i="5"/>
  <c r="AG24" i="5"/>
  <c r="AA24" i="5"/>
  <c r="AE24" i="5"/>
  <c r="I24" i="5"/>
  <c r="Z24" i="5"/>
  <c r="Y24" i="5"/>
  <c r="B24" i="5"/>
  <c r="X24" i="5"/>
  <c r="W24" i="5"/>
  <c r="U24" i="5"/>
  <c r="AI24" i="5"/>
  <c r="T24" i="5"/>
  <c r="S24" i="5"/>
  <c r="AH23" i="5"/>
  <c r="AG23" i="5"/>
  <c r="AB23" i="5"/>
  <c r="Z23" i="5"/>
  <c r="AA23" i="5"/>
  <c r="AE23" i="5"/>
  <c r="Y23" i="5"/>
  <c r="B23" i="5"/>
  <c r="X23" i="5"/>
  <c r="W23" i="5"/>
  <c r="U23" i="5"/>
  <c r="AI23" i="5"/>
  <c r="T23" i="5"/>
  <c r="S23" i="5"/>
  <c r="I23" i="5"/>
  <c r="AG22" i="5"/>
  <c r="AA22" i="5"/>
  <c r="AD22" i="5"/>
  <c r="Z22" i="5"/>
  <c r="Y22" i="5"/>
  <c r="B22" i="5"/>
  <c r="X22" i="5"/>
  <c r="W22" i="5"/>
  <c r="T22" i="5"/>
  <c r="AH22" i="5"/>
  <c r="S22" i="5"/>
  <c r="AH21" i="5"/>
  <c r="Z21" i="5"/>
  <c r="AA21" i="5"/>
  <c r="Y21" i="5"/>
  <c r="B21" i="5"/>
  <c r="X21" i="5"/>
  <c r="W21" i="5"/>
  <c r="U21" i="5"/>
  <c r="AI21" i="5"/>
  <c r="T21" i="5"/>
  <c r="S21" i="5"/>
  <c r="AG21" i="5"/>
  <c r="AH20" i="5"/>
  <c r="AG20" i="5"/>
  <c r="AA20" i="5"/>
  <c r="AE20" i="5"/>
  <c r="I20" i="5"/>
  <c r="Z20" i="5"/>
  <c r="Y20" i="5"/>
  <c r="B20" i="5"/>
  <c r="X20" i="5"/>
  <c r="W20" i="5"/>
  <c r="U20" i="5"/>
  <c r="AI20" i="5"/>
  <c r="T20" i="5"/>
  <c r="S20" i="5"/>
  <c r="AH19" i="5"/>
  <c r="AG19" i="5"/>
  <c r="AB19" i="5"/>
  <c r="Z19" i="5"/>
  <c r="AA19" i="5"/>
  <c r="AE19" i="5"/>
  <c r="Y19" i="5"/>
  <c r="B19" i="5"/>
  <c r="X19" i="5"/>
  <c r="W19" i="5"/>
  <c r="U19" i="5"/>
  <c r="AI19" i="5"/>
  <c r="T19" i="5"/>
  <c r="S19" i="5"/>
  <c r="I19" i="5"/>
  <c r="AG18" i="5"/>
  <c r="AA18" i="5"/>
  <c r="AD18" i="5"/>
  <c r="Z18" i="5"/>
  <c r="Y18" i="5"/>
  <c r="B18" i="5"/>
  <c r="X18" i="5"/>
  <c r="W18" i="5"/>
  <c r="T18" i="5"/>
  <c r="AH18" i="5"/>
  <c r="S18" i="5"/>
  <c r="AH17" i="5"/>
  <c r="Z17" i="5"/>
  <c r="AA17" i="5"/>
  <c r="Y17" i="5"/>
  <c r="B17" i="5"/>
  <c r="X17" i="5"/>
  <c r="W17" i="5"/>
  <c r="U17" i="5"/>
  <c r="AI17" i="5"/>
  <c r="T17" i="5"/>
  <c r="S17" i="5"/>
  <c r="AG17" i="5"/>
  <c r="AH16" i="5"/>
  <c r="AG16" i="5"/>
  <c r="AA16" i="5"/>
  <c r="AE16" i="5"/>
  <c r="I16" i="5"/>
  <c r="Z16" i="5"/>
  <c r="Y16" i="5"/>
  <c r="B16" i="5"/>
  <c r="X16" i="5"/>
  <c r="W16" i="5"/>
  <c r="U16" i="5"/>
  <c r="AI16" i="5"/>
  <c r="T16" i="5"/>
  <c r="S16" i="5"/>
  <c r="AH15" i="5"/>
  <c r="AG15" i="5"/>
  <c r="AB15" i="5"/>
  <c r="Z15" i="5"/>
  <c r="AA15" i="5"/>
  <c r="AE15" i="5"/>
  <c r="Y15" i="5"/>
  <c r="B15" i="5"/>
  <c r="X15" i="5"/>
  <c r="W15" i="5"/>
  <c r="U15" i="5"/>
  <c r="AI15" i="5"/>
  <c r="T15" i="5"/>
  <c r="S15" i="5"/>
  <c r="I15" i="5"/>
  <c r="AG14" i="5"/>
  <c r="AA14" i="5"/>
  <c r="AD14" i="5"/>
  <c r="Z14" i="5"/>
  <c r="Y14" i="5"/>
  <c r="B14" i="5"/>
  <c r="X14" i="5"/>
  <c r="W14" i="5"/>
  <c r="T14" i="5"/>
  <c r="AH14" i="5"/>
  <c r="S14" i="5"/>
  <c r="AH13" i="5"/>
  <c r="Z13" i="5"/>
  <c r="AA13" i="5"/>
  <c r="Y13" i="5"/>
  <c r="B13" i="5"/>
  <c r="X13" i="5"/>
  <c r="W13" i="5"/>
  <c r="U13" i="5"/>
  <c r="AI13" i="5"/>
  <c r="T13" i="5"/>
  <c r="S13" i="5"/>
  <c r="AG13" i="5"/>
  <c r="AH12" i="5"/>
  <c r="AG12" i="5"/>
  <c r="AA12" i="5"/>
  <c r="AE12" i="5"/>
  <c r="I12" i="5"/>
  <c r="Z12" i="5"/>
  <c r="Y12" i="5"/>
  <c r="B12" i="5"/>
  <c r="X12" i="5"/>
  <c r="W12" i="5"/>
  <c r="U12" i="5"/>
  <c r="AI12" i="5"/>
  <c r="T12" i="5"/>
  <c r="S12" i="5"/>
  <c r="AH11" i="5"/>
  <c r="AG11" i="5"/>
  <c r="AB11" i="5"/>
  <c r="Z11" i="5"/>
  <c r="AA11" i="5"/>
  <c r="AE11" i="5"/>
  <c r="Y11" i="5"/>
  <c r="B11" i="5"/>
  <c r="X11" i="5"/>
  <c r="W11" i="5"/>
  <c r="U11" i="5"/>
  <c r="AI11" i="5"/>
  <c r="T11" i="5"/>
  <c r="S11" i="5"/>
  <c r="I11" i="5"/>
  <c r="AG10" i="5"/>
  <c r="AA10" i="5"/>
  <c r="AD10" i="5"/>
  <c r="Z10" i="5"/>
  <c r="Y10" i="5"/>
  <c r="B10" i="5"/>
  <c r="X10" i="5"/>
  <c r="W10" i="5"/>
  <c r="T10" i="5"/>
  <c r="AH10" i="5"/>
  <c r="S10" i="5"/>
  <c r="AH9" i="5"/>
  <c r="Z9" i="5"/>
  <c r="AA9" i="5"/>
  <c r="Y9" i="5"/>
  <c r="B9" i="5"/>
  <c r="X9" i="5"/>
  <c r="W9" i="5"/>
  <c r="U9" i="5"/>
  <c r="AI9" i="5"/>
  <c r="T9" i="5"/>
  <c r="S9" i="5"/>
  <c r="AG9" i="5"/>
  <c r="AH8" i="5"/>
  <c r="AG8" i="5"/>
  <c r="AA8" i="5"/>
  <c r="AE8" i="5"/>
  <c r="I8" i="5"/>
  <c r="Z8" i="5"/>
  <c r="Y8" i="5"/>
  <c r="B8" i="5"/>
  <c r="X8" i="5"/>
  <c r="W8" i="5"/>
  <c r="U8" i="5"/>
  <c r="AI8" i="5"/>
  <c r="T8" i="5"/>
  <c r="S8" i="5"/>
  <c r="AH7" i="5"/>
  <c r="AG7" i="5"/>
  <c r="AB7" i="5"/>
  <c r="Z7" i="5"/>
  <c r="AA7" i="5"/>
  <c r="AE7" i="5"/>
  <c r="Y7" i="5"/>
  <c r="B7" i="5"/>
  <c r="X7" i="5"/>
  <c r="W7" i="5"/>
  <c r="U7" i="5"/>
  <c r="AI7" i="5"/>
  <c r="T7" i="5"/>
  <c r="S7" i="5"/>
  <c r="R6" i="5"/>
  <c r="I7" i="5"/>
  <c r="A1" i="5"/>
  <c r="J24" i="3"/>
  <c r="H24" i="3"/>
  <c r="J23" i="3"/>
  <c r="H23" i="3"/>
  <c r="J22" i="3"/>
  <c r="H22" i="3"/>
  <c r="J21" i="3"/>
  <c r="H21" i="3"/>
  <c r="J20" i="3"/>
  <c r="H20" i="3"/>
  <c r="J19" i="3"/>
  <c r="H19" i="3"/>
  <c r="J18" i="3"/>
  <c r="H18" i="3"/>
  <c r="J17" i="3"/>
  <c r="H17" i="3"/>
  <c r="J16" i="3"/>
  <c r="H16" i="3"/>
  <c r="B16" i="3"/>
  <c r="B17" i="3"/>
  <c r="B18" i="3"/>
  <c r="B19" i="3"/>
  <c r="B20" i="3"/>
  <c r="B21" i="3"/>
  <c r="B22" i="3"/>
  <c r="B23" i="3"/>
  <c r="B24" i="3"/>
  <c r="J15" i="3"/>
  <c r="B15" i="3"/>
  <c r="J14" i="3"/>
  <c r="H15" i="3"/>
  <c r="H14" i="3"/>
  <c r="C9" i="3"/>
  <c r="F9" i="3"/>
  <c r="F8" i="3"/>
  <c r="F7" i="3"/>
  <c r="B7" i="3"/>
  <c r="F4" i="3"/>
  <c r="F3" i="3"/>
  <c r="F60" i="2"/>
  <c r="B60" i="2"/>
  <c r="I47" i="2"/>
  <c r="G47" i="2"/>
  <c r="F47" i="2"/>
  <c r="E47" i="2"/>
  <c r="D47" i="2"/>
  <c r="C47" i="2"/>
  <c r="B47" i="2"/>
  <c r="J47" i="2"/>
  <c r="I46" i="2"/>
  <c r="H46" i="2"/>
  <c r="G46" i="2"/>
  <c r="F46" i="2"/>
  <c r="E46" i="2"/>
  <c r="D46" i="2"/>
  <c r="C46" i="2"/>
  <c r="B46" i="2"/>
  <c r="J46" i="2"/>
  <c r="I45" i="2"/>
  <c r="H45" i="2"/>
  <c r="G45" i="2"/>
  <c r="F45" i="2"/>
  <c r="E45" i="2"/>
  <c r="D45" i="2"/>
  <c r="C45" i="2"/>
  <c r="B45" i="2"/>
  <c r="J45" i="2"/>
  <c r="I44" i="2"/>
  <c r="H44" i="2"/>
  <c r="G44" i="2"/>
  <c r="F44" i="2"/>
  <c r="E44" i="2"/>
  <c r="D44" i="2"/>
  <c r="C44" i="2"/>
  <c r="B44" i="2"/>
  <c r="J44" i="2"/>
  <c r="I43" i="2"/>
  <c r="H43" i="2"/>
  <c r="G43" i="2"/>
  <c r="F43" i="2"/>
  <c r="E43" i="2"/>
  <c r="D43" i="2"/>
  <c r="C43" i="2"/>
  <c r="B43" i="2"/>
  <c r="J43" i="2"/>
  <c r="I42" i="2"/>
  <c r="H42" i="2"/>
  <c r="G42" i="2"/>
  <c r="F42" i="2"/>
  <c r="E42" i="2"/>
  <c r="D42" i="2"/>
  <c r="C42" i="2"/>
  <c r="B42" i="2"/>
  <c r="J42" i="2"/>
  <c r="I41" i="2"/>
  <c r="H41" i="2"/>
  <c r="H60" i="2"/>
  <c r="G41" i="2"/>
  <c r="G60" i="2"/>
  <c r="F41" i="2"/>
  <c r="E41" i="2"/>
  <c r="E60" i="2"/>
  <c r="D41" i="2"/>
  <c r="D60" i="2"/>
  <c r="C41" i="2"/>
  <c r="C60" i="2"/>
  <c r="B41" i="2"/>
  <c r="J41" i="2"/>
  <c r="A35" i="2"/>
  <c r="A34" i="2"/>
  <c r="A33" i="2"/>
  <c r="I20" i="2"/>
  <c r="H20" i="2"/>
  <c r="G20" i="2"/>
  <c r="F20" i="2"/>
  <c r="E20" i="2"/>
  <c r="D20" i="2"/>
  <c r="C20" i="2"/>
  <c r="B20" i="2"/>
  <c r="J20" i="2"/>
  <c r="I19" i="2"/>
  <c r="H19" i="2"/>
  <c r="G19" i="2"/>
  <c r="F19" i="2"/>
  <c r="E19" i="2"/>
  <c r="D19" i="2"/>
  <c r="C19" i="2"/>
  <c r="B19" i="2"/>
  <c r="J19" i="2"/>
  <c r="I18" i="2"/>
  <c r="H18" i="2"/>
  <c r="G18" i="2"/>
  <c r="F18" i="2"/>
  <c r="E18" i="2"/>
  <c r="D18" i="2"/>
  <c r="C18" i="2"/>
  <c r="B18" i="2"/>
  <c r="J18" i="2"/>
  <c r="I17" i="2"/>
  <c r="H17" i="2"/>
  <c r="G17" i="2"/>
  <c r="F17" i="2"/>
  <c r="E17" i="2"/>
  <c r="D17" i="2"/>
  <c r="C17" i="2"/>
  <c r="B17" i="2"/>
  <c r="J17" i="2"/>
  <c r="I16" i="2"/>
  <c r="H16" i="2"/>
  <c r="G16" i="2"/>
  <c r="F16" i="2"/>
  <c r="E16" i="2"/>
  <c r="D16" i="2"/>
  <c r="C16" i="2"/>
  <c r="B16" i="2"/>
  <c r="J16" i="2"/>
  <c r="I15" i="2"/>
  <c r="H15" i="2"/>
  <c r="G15" i="2"/>
  <c r="F15" i="2"/>
  <c r="E15" i="2"/>
  <c r="D15" i="2"/>
  <c r="C15" i="2"/>
  <c r="B15" i="2"/>
  <c r="J15" i="2"/>
  <c r="I14" i="2"/>
  <c r="H14" i="2"/>
  <c r="G14" i="2"/>
  <c r="F14" i="2"/>
  <c r="E14" i="2"/>
  <c r="D14" i="2"/>
  <c r="C14" i="2"/>
  <c r="B14" i="2"/>
  <c r="J14" i="2"/>
  <c r="I13" i="2"/>
  <c r="H13" i="2"/>
  <c r="G13" i="2"/>
  <c r="F13" i="2"/>
  <c r="E13" i="2"/>
  <c r="D13" i="2"/>
  <c r="C13" i="2"/>
  <c r="B13" i="2"/>
  <c r="J13" i="2"/>
  <c r="I12" i="2"/>
  <c r="H12" i="2"/>
  <c r="G12" i="2"/>
  <c r="F12" i="2"/>
  <c r="E12" i="2"/>
  <c r="D12" i="2"/>
  <c r="C12" i="2"/>
  <c r="B12" i="2"/>
  <c r="J12" i="2"/>
  <c r="I11" i="2"/>
  <c r="H11" i="2"/>
  <c r="G11" i="2"/>
  <c r="F11" i="2"/>
  <c r="E11" i="2"/>
  <c r="D11" i="2"/>
  <c r="C11" i="2"/>
  <c r="B11" i="2"/>
  <c r="J11" i="2"/>
  <c r="I10" i="2"/>
  <c r="H10" i="2"/>
  <c r="G10" i="2"/>
  <c r="F10" i="2"/>
  <c r="E10" i="2"/>
  <c r="D10" i="2"/>
  <c r="C10" i="2"/>
  <c r="B10" i="2"/>
  <c r="J10" i="2"/>
  <c r="I9" i="2"/>
  <c r="H9" i="2"/>
  <c r="H23" i="2"/>
  <c r="G9" i="2"/>
  <c r="G23" i="2"/>
  <c r="F9" i="2"/>
  <c r="F23" i="2"/>
  <c r="E9" i="2"/>
  <c r="E23" i="2"/>
  <c r="D9" i="2"/>
  <c r="D23" i="2"/>
  <c r="C9" i="2"/>
  <c r="C23" i="2"/>
  <c r="B9" i="2"/>
  <c r="J9" i="2"/>
  <c r="J6" i="57"/>
  <c r="AC9" i="5"/>
  <c r="AB9" i="5"/>
  <c r="AF9" i="5"/>
  <c r="J9" i="5"/>
  <c r="AE9" i="5"/>
  <c r="I9" i="5"/>
  <c r="AD9" i="5"/>
  <c r="AC25" i="5"/>
  <c r="AB25" i="5"/>
  <c r="AF25" i="5"/>
  <c r="J25" i="5"/>
  <c r="AE25" i="5"/>
  <c r="I25" i="5"/>
  <c r="AD25" i="5"/>
  <c r="AC41" i="5"/>
  <c r="AB41" i="5"/>
  <c r="AF41" i="5"/>
  <c r="J41" i="5"/>
  <c r="AE41" i="5"/>
  <c r="I41" i="5"/>
  <c r="AD41" i="5"/>
  <c r="AC57" i="5"/>
  <c r="AB57" i="5"/>
  <c r="AF57" i="5"/>
  <c r="J57" i="5"/>
  <c r="AE57" i="5"/>
  <c r="I57" i="5"/>
  <c r="AD57" i="5"/>
  <c r="AC13" i="5"/>
  <c r="AB13" i="5"/>
  <c r="AF13" i="5"/>
  <c r="J13" i="5"/>
  <c r="AE13" i="5"/>
  <c r="I13" i="5"/>
  <c r="AD13" i="5"/>
  <c r="AC45" i="5"/>
  <c r="AB45" i="5"/>
  <c r="AF45" i="5"/>
  <c r="J45" i="5"/>
  <c r="AE45" i="5"/>
  <c r="I45" i="5"/>
  <c r="AD45" i="5"/>
  <c r="AC17" i="5"/>
  <c r="AB17" i="5"/>
  <c r="AF17" i="5"/>
  <c r="J17" i="5"/>
  <c r="AE17" i="5"/>
  <c r="I17" i="5"/>
  <c r="AD17" i="5"/>
  <c r="AC33" i="5"/>
  <c r="AB33" i="5"/>
  <c r="AF33" i="5"/>
  <c r="J33" i="5"/>
  <c r="AE33" i="5"/>
  <c r="I33" i="5"/>
  <c r="AD33" i="5"/>
  <c r="AC49" i="5"/>
  <c r="AB49" i="5"/>
  <c r="AF49" i="5"/>
  <c r="J49" i="5"/>
  <c r="AE49" i="5"/>
  <c r="I49" i="5"/>
  <c r="AD49" i="5"/>
  <c r="AC65" i="5"/>
  <c r="AB65" i="5"/>
  <c r="AF65" i="5"/>
  <c r="J65" i="5"/>
  <c r="AE65" i="5"/>
  <c r="I65" i="5"/>
  <c r="AD65" i="5"/>
  <c r="AF76" i="5"/>
  <c r="J76" i="5"/>
  <c r="AB76" i="5"/>
  <c r="AC76" i="5"/>
  <c r="AD76" i="5"/>
  <c r="AE76" i="5"/>
  <c r="I76" i="5"/>
  <c r="AC29" i="5"/>
  <c r="AB29" i="5"/>
  <c r="AF29" i="5"/>
  <c r="J29" i="5"/>
  <c r="AE29" i="5"/>
  <c r="I29" i="5"/>
  <c r="AD29" i="5"/>
  <c r="AC61" i="5"/>
  <c r="AB61" i="5"/>
  <c r="AF61" i="5"/>
  <c r="J61" i="5"/>
  <c r="AE61" i="5"/>
  <c r="I61" i="5"/>
  <c r="AD61" i="5"/>
  <c r="AC21" i="5"/>
  <c r="AB21" i="5"/>
  <c r="AF21" i="5"/>
  <c r="J21" i="5"/>
  <c r="AE21" i="5"/>
  <c r="I21" i="5"/>
  <c r="AD21" i="5"/>
  <c r="AC37" i="5"/>
  <c r="AB37" i="5"/>
  <c r="AF37" i="5"/>
  <c r="J37" i="5"/>
  <c r="AE37" i="5"/>
  <c r="I37" i="5"/>
  <c r="AD37" i="5"/>
  <c r="AC53" i="5"/>
  <c r="AB53" i="5"/>
  <c r="AF53" i="5"/>
  <c r="J53" i="5"/>
  <c r="AE53" i="5"/>
  <c r="I53" i="5"/>
  <c r="AD53" i="5"/>
  <c r="AC69" i="5"/>
  <c r="AB69" i="5"/>
  <c r="AF69" i="5"/>
  <c r="J69" i="5"/>
  <c r="AE69" i="5"/>
  <c r="I69" i="5"/>
  <c r="AD69" i="5"/>
  <c r="AF72" i="5"/>
  <c r="J72" i="5"/>
  <c r="AB72" i="5"/>
  <c r="AC72" i="5"/>
  <c r="AE72" i="5"/>
  <c r="I72" i="5"/>
  <c r="AD72" i="5"/>
  <c r="AF79" i="5"/>
  <c r="J79" i="5"/>
  <c r="AB79" i="5"/>
  <c r="AC79" i="5"/>
  <c r="AD79" i="5"/>
  <c r="AE79" i="5"/>
  <c r="I79" i="5"/>
  <c r="AF83" i="5"/>
  <c r="J83" i="5"/>
  <c r="AB83" i="5"/>
  <c r="AC83" i="5"/>
  <c r="AD83" i="5"/>
  <c r="AE83" i="5"/>
  <c r="I83" i="5"/>
  <c r="AF7" i="5"/>
  <c r="J7" i="5"/>
  <c r="AE10" i="5"/>
  <c r="I10" i="5"/>
  <c r="AF11" i="5"/>
  <c r="J11" i="5"/>
  <c r="AE14" i="5"/>
  <c r="I14" i="5"/>
  <c r="AF15" i="5"/>
  <c r="J15" i="5"/>
  <c r="AE18" i="5"/>
  <c r="I18" i="5"/>
  <c r="AF19" i="5"/>
  <c r="J19" i="5"/>
  <c r="AE22" i="5"/>
  <c r="I22" i="5"/>
  <c r="AF23" i="5"/>
  <c r="J23" i="5"/>
  <c r="AE26" i="5"/>
  <c r="I26" i="5"/>
  <c r="AF27" i="5"/>
  <c r="J27" i="5"/>
  <c r="AE30" i="5"/>
  <c r="I30" i="5"/>
  <c r="AF31" i="5"/>
  <c r="J31" i="5"/>
  <c r="AE34" i="5"/>
  <c r="I34" i="5"/>
  <c r="AF35" i="5"/>
  <c r="J35" i="5"/>
  <c r="AE38" i="5"/>
  <c r="I38" i="5"/>
  <c r="AF39" i="5"/>
  <c r="J39" i="5"/>
  <c r="AE42" i="5"/>
  <c r="I42" i="5"/>
  <c r="AF43" i="5"/>
  <c r="J43" i="5"/>
  <c r="AE46" i="5"/>
  <c r="I46" i="5"/>
  <c r="AF47" i="5"/>
  <c r="J47" i="5"/>
  <c r="AE50" i="5"/>
  <c r="I50" i="5"/>
  <c r="AF51" i="5"/>
  <c r="J51" i="5"/>
  <c r="AE54" i="5"/>
  <c r="I54" i="5"/>
  <c r="AF55" i="5"/>
  <c r="J55" i="5"/>
  <c r="AE58" i="5"/>
  <c r="I58" i="5"/>
  <c r="AF59" i="5"/>
  <c r="J59" i="5"/>
  <c r="AE62" i="5"/>
  <c r="I62" i="5"/>
  <c r="AF63" i="5"/>
  <c r="J63" i="5"/>
  <c r="AE66" i="5"/>
  <c r="I66" i="5"/>
  <c r="AF67" i="5"/>
  <c r="J67" i="5"/>
  <c r="AE70" i="5"/>
  <c r="I70" i="5"/>
  <c r="AE71" i="5"/>
  <c r="I71" i="5"/>
  <c r="AF71" i="5"/>
  <c r="J71" i="5"/>
  <c r="AB71" i="5"/>
  <c r="U74" i="5"/>
  <c r="AI74" i="5"/>
  <c r="AC77" i="5"/>
  <c r="AD77" i="5"/>
  <c r="AE78" i="5"/>
  <c r="I78" i="5"/>
  <c r="AC78" i="5"/>
  <c r="AD78" i="5"/>
  <c r="AE82" i="5"/>
  <c r="I82" i="5"/>
  <c r="AC82" i="5"/>
  <c r="AD82" i="5"/>
  <c r="AF87" i="5"/>
  <c r="J87" i="5"/>
  <c r="AB87" i="5"/>
  <c r="AC87" i="5"/>
  <c r="AD87" i="5"/>
  <c r="AC96" i="5"/>
  <c r="AF96" i="5"/>
  <c r="J96" i="5"/>
  <c r="AE96" i="5"/>
  <c r="I96" i="5"/>
  <c r="AB96" i="5"/>
  <c r="AE98" i="5"/>
  <c r="I98" i="5"/>
  <c r="AC98" i="5"/>
  <c r="AB98" i="5"/>
  <c r="AD98" i="5"/>
  <c r="AF103" i="5"/>
  <c r="J103" i="5"/>
  <c r="AB103" i="5"/>
  <c r="AC103" i="5"/>
  <c r="AD103" i="5"/>
  <c r="AD109" i="5"/>
  <c r="AB109" i="5"/>
  <c r="AE109" i="5"/>
  <c r="I109" i="5"/>
  <c r="AF109" i="5"/>
  <c r="J109" i="5"/>
  <c r="AC109" i="5"/>
  <c r="AH118" i="5"/>
  <c r="U118" i="5"/>
  <c r="AI118" i="5"/>
  <c r="AC120" i="5"/>
  <c r="AF120" i="5"/>
  <c r="J120" i="5"/>
  <c r="AD120" i="5"/>
  <c r="AE120" i="5"/>
  <c r="I120" i="5"/>
  <c r="AB120" i="5"/>
  <c r="AH123" i="5"/>
  <c r="U123" i="5"/>
  <c r="AI123" i="5"/>
  <c r="AD125" i="5"/>
  <c r="AB125" i="5"/>
  <c r="AE125" i="5"/>
  <c r="I125" i="5"/>
  <c r="AF125" i="5"/>
  <c r="J125" i="5"/>
  <c r="AC125" i="5"/>
  <c r="AH134" i="5"/>
  <c r="U134" i="5"/>
  <c r="AI134" i="5"/>
  <c r="AC136" i="5"/>
  <c r="AF136" i="5"/>
  <c r="J136" i="5"/>
  <c r="AD136" i="5"/>
  <c r="AE136" i="5"/>
  <c r="I136" i="5"/>
  <c r="AB136" i="5"/>
  <c r="AH139" i="5"/>
  <c r="U139" i="5"/>
  <c r="AI139" i="5"/>
  <c r="AD141" i="5"/>
  <c r="AB141" i="5"/>
  <c r="AE141" i="5"/>
  <c r="I141" i="5"/>
  <c r="AF141" i="5"/>
  <c r="J141" i="5"/>
  <c r="AC141" i="5"/>
  <c r="AH150" i="5"/>
  <c r="U150" i="5"/>
  <c r="AI150" i="5"/>
  <c r="AC152" i="5"/>
  <c r="AF152" i="5"/>
  <c r="J152" i="5"/>
  <c r="AD152" i="5"/>
  <c r="AE152" i="5"/>
  <c r="I152" i="5"/>
  <c r="AB152" i="5"/>
  <c r="AH155" i="5"/>
  <c r="U155" i="5"/>
  <c r="AI155" i="5"/>
  <c r="AD157" i="5"/>
  <c r="AB157" i="5"/>
  <c r="AE157" i="5"/>
  <c r="I157" i="5"/>
  <c r="AF157" i="5"/>
  <c r="J157" i="5"/>
  <c r="AC157" i="5"/>
  <c r="AH166" i="5"/>
  <c r="U166" i="5"/>
  <c r="AI166" i="5"/>
  <c r="AC168" i="5"/>
  <c r="AF168" i="5"/>
  <c r="J168" i="5"/>
  <c r="AD168" i="5"/>
  <c r="AE168" i="5"/>
  <c r="I168" i="5"/>
  <c r="AB168" i="5"/>
  <c r="AH171" i="5"/>
  <c r="U171" i="5"/>
  <c r="AI171" i="5"/>
  <c r="AD173" i="5"/>
  <c r="AB173" i="5"/>
  <c r="AE173" i="5"/>
  <c r="I173" i="5"/>
  <c r="AF173" i="5"/>
  <c r="J173" i="5"/>
  <c r="AC173" i="5"/>
  <c r="AH182" i="5"/>
  <c r="U182" i="5"/>
  <c r="AI182" i="5"/>
  <c r="AC184" i="5"/>
  <c r="AF184" i="5"/>
  <c r="J184" i="5"/>
  <c r="AD184" i="5"/>
  <c r="AE184" i="5"/>
  <c r="I184" i="5"/>
  <c r="AB184" i="5"/>
  <c r="AH187" i="5"/>
  <c r="U187" i="5"/>
  <c r="AI187" i="5"/>
  <c r="AD189" i="5"/>
  <c r="AB189" i="5"/>
  <c r="AE189" i="5"/>
  <c r="I189" i="5"/>
  <c r="AF189" i="5"/>
  <c r="J189" i="5"/>
  <c r="AC189" i="5"/>
  <c r="AH198" i="5"/>
  <c r="U198" i="5"/>
  <c r="AI198" i="5"/>
  <c r="AC200" i="5"/>
  <c r="AF200" i="5"/>
  <c r="J200" i="5"/>
  <c r="AD200" i="5"/>
  <c r="AE200" i="5"/>
  <c r="I200" i="5"/>
  <c r="AB200" i="5"/>
  <c r="AH203" i="5"/>
  <c r="U203" i="5"/>
  <c r="AI203" i="5"/>
  <c r="AD205" i="5"/>
  <c r="AB205" i="5"/>
  <c r="AE205" i="5"/>
  <c r="I205" i="5"/>
  <c r="AF205" i="5"/>
  <c r="J205" i="5"/>
  <c r="AC205" i="5"/>
  <c r="AH214" i="5"/>
  <c r="U214" i="5"/>
  <c r="AI214" i="5"/>
  <c r="AC216" i="5"/>
  <c r="AF216" i="5"/>
  <c r="J216" i="5"/>
  <c r="AD216" i="5"/>
  <c r="AE216" i="5"/>
  <c r="I216" i="5"/>
  <c r="AB216" i="5"/>
  <c r="AH219" i="5"/>
  <c r="U219" i="5"/>
  <c r="AI219" i="5"/>
  <c r="AD221" i="5"/>
  <c r="AB221" i="5"/>
  <c r="AE221" i="5"/>
  <c r="I221" i="5"/>
  <c r="AF221" i="5"/>
  <c r="J221" i="5"/>
  <c r="AC221" i="5"/>
  <c r="U224" i="5"/>
  <c r="AI224" i="5"/>
  <c r="AG224" i="5"/>
  <c r="U232" i="5"/>
  <c r="AI232" i="5"/>
  <c r="AG232" i="5"/>
  <c r="AG283" i="5"/>
  <c r="U283" i="5"/>
  <c r="AI283" i="5"/>
  <c r="AH294" i="5"/>
  <c r="U294" i="5"/>
  <c r="AI294" i="5"/>
  <c r="B23" i="2"/>
  <c r="AF8" i="5"/>
  <c r="J8" i="5"/>
  <c r="AB8" i="5"/>
  <c r="AF10" i="5"/>
  <c r="J10" i="5"/>
  <c r="AF12" i="5"/>
  <c r="J12" i="5"/>
  <c r="AB12" i="5"/>
  <c r="AF14" i="5"/>
  <c r="J14" i="5"/>
  <c r="AF16" i="5"/>
  <c r="J16" i="5"/>
  <c r="AB16" i="5"/>
  <c r="AF18" i="5"/>
  <c r="J18" i="5"/>
  <c r="AF20" i="5"/>
  <c r="J20" i="5"/>
  <c r="AB20" i="5"/>
  <c r="AF22" i="5"/>
  <c r="J22" i="5"/>
  <c r="AF24" i="5"/>
  <c r="J24" i="5"/>
  <c r="AB24" i="5"/>
  <c r="AF26" i="5"/>
  <c r="J26" i="5"/>
  <c r="AF28" i="5"/>
  <c r="J28" i="5"/>
  <c r="AB28" i="5"/>
  <c r="AF30" i="5"/>
  <c r="J30" i="5"/>
  <c r="AF32" i="5"/>
  <c r="J32" i="5"/>
  <c r="AB32" i="5"/>
  <c r="AF34" i="5"/>
  <c r="J34" i="5"/>
  <c r="AF36" i="5"/>
  <c r="J36" i="5"/>
  <c r="AB36" i="5"/>
  <c r="AF38" i="5"/>
  <c r="J38" i="5"/>
  <c r="AF40" i="5"/>
  <c r="J40" i="5"/>
  <c r="AB40" i="5"/>
  <c r="AF42" i="5"/>
  <c r="J42" i="5"/>
  <c r="AF44" i="5"/>
  <c r="J44" i="5"/>
  <c r="AB44" i="5"/>
  <c r="AF46" i="5"/>
  <c r="J46" i="5"/>
  <c r="AF48" i="5"/>
  <c r="J48" i="5"/>
  <c r="AB48" i="5"/>
  <c r="AF50" i="5"/>
  <c r="J50" i="5"/>
  <c r="AF52" i="5"/>
  <c r="J52" i="5"/>
  <c r="AB52" i="5"/>
  <c r="AF54" i="5"/>
  <c r="J54" i="5"/>
  <c r="AF56" i="5"/>
  <c r="J56" i="5"/>
  <c r="AB56" i="5"/>
  <c r="AF58" i="5"/>
  <c r="J58" i="5"/>
  <c r="AF60" i="5"/>
  <c r="J60" i="5"/>
  <c r="AB60" i="5"/>
  <c r="AF62" i="5"/>
  <c r="J62" i="5"/>
  <c r="AF64" i="5"/>
  <c r="J64" i="5"/>
  <c r="AB64" i="5"/>
  <c r="AF66" i="5"/>
  <c r="J66" i="5"/>
  <c r="AF68" i="5"/>
  <c r="J68" i="5"/>
  <c r="AB68" i="5"/>
  <c r="AF70" i="5"/>
  <c r="J70" i="5"/>
  <c r="AC73" i="5"/>
  <c r="AD73" i="5"/>
  <c r="AC80" i="5"/>
  <c r="AF80" i="5"/>
  <c r="J80" i="5"/>
  <c r="AB80" i="5"/>
  <c r="AD81" i="5"/>
  <c r="AB81" i="5"/>
  <c r="AC81" i="5"/>
  <c r="AC84" i="5"/>
  <c r="AF84" i="5"/>
  <c r="J84" i="5"/>
  <c r="AE84" i="5"/>
  <c r="I84" i="5"/>
  <c r="AB84" i="5"/>
  <c r="AE86" i="5"/>
  <c r="I86" i="5"/>
  <c r="AC86" i="5"/>
  <c r="AB86" i="5"/>
  <c r="AD86" i="5"/>
  <c r="AF91" i="5"/>
  <c r="J91" i="5"/>
  <c r="AB91" i="5"/>
  <c r="AC91" i="5"/>
  <c r="AD91" i="5"/>
  <c r="AC100" i="5"/>
  <c r="AF100" i="5"/>
  <c r="J100" i="5"/>
  <c r="AE100" i="5"/>
  <c r="I100" i="5"/>
  <c r="AB100" i="5"/>
  <c r="AE102" i="5"/>
  <c r="I102" i="5"/>
  <c r="AC102" i="5"/>
  <c r="AB102" i="5"/>
  <c r="AD102" i="5"/>
  <c r="AF107" i="5"/>
  <c r="J107" i="5"/>
  <c r="AB107" i="5"/>
  <c r="AC107" i="5"/>
  <c r="AE107" i="5"/>
  <c r="I107" i="5"/>
  <c r="AD107" i="5"/>
  <c r="AG112" i="5"/>
  <c r="U112" i="5"/>
  <c r="AI112" i="5"/>
  <c r="U117" i="5"/>
  <c r="AI117" i="5"/>
  <c r="AG117" i="5"/>
  <c r="AG128" i="5"/>
  <c r="U128" i="5"/>
  <c r="AI128" i="5"/>
  <c r="U133" i="5"/>
  <c r="AI133" i="5"/>
  <c r="AG133" i="5"/>
  <c r="AG144" i="5"/>
  <c r="U144" i="5"/>
  <c r="AI144" i="5"/>
  <c r="U149" i="5"/>
  <c r="AI149" i="5"/>
  <c r="AG149" i="5"/>
  <c r="AG160" i="5"/>
  <c r="U160" i="5"/>
  <c r="AI160" i="5"/>
  <c r="U165" i="5"/>
  <c r="AI165" i="5"/>
  <c r="AG165" i="5"/>
  <c r="AG176" i="5"/>
  <c r="U176" i="5"/>
  <c r="AI176" i="5"/>
  <c r="U181" i="5"/>
  <c r="AI181" i="5"/>
  <c r="AG181" i="5"/>
  <c r="AG192" i="5"/>
  <c r="U192" i="5"/>
  <c r="AI192" i="5"/>
  <c r="U197" i="5"/>
  <c r="AI197" i="5"/>
  <c r="AG197" i="5"/>
  <c r="AG208" i="5"/>
  <c r="U208" i="5"/>
  <c r="AI208" i="5"/>
  <c r="U213" i="5"/>
  <c r="AI213" i="5"/>
  <c r="AG213" i="5"/>
  <c r="AF250" i="5"/>
  <c r="J250" i="5"/>
  <c r="AB250" i="5"/>
  <c r="AC250" i="5"/>
  <c r="AE250" i="5"/>
  <c r="I250" i="5"/>
  <c r="AD250" i="5"/>
  <c r="AH257" i="5"/>
  <c r="U257" i="5"/>
  <c r="AI257" i="5"/>
  <c r="AC259" i="5"/>
  <c r="AF259" i="5"/>
  <c r="J259" i="5"/>
  <c r="AD259" i="5"/>
  <c r="AB259" i="5"/>
  <c r="AE259" i="5"/>
  <c r="I259" i="5"/>
  <c r="AF274" i="5"/>
  <c r="J274" i="5"/>
  <c r="AB274" i="5"/>
  <c r="AC274" i="5"/>
  <c r="AE274" i="5"/>
  <c r="I274" i="5"/>
  <c r="AD274" i="5"/>
  <c r="U280" i="5"/>
  <c r="AI280" i="5"/>
  <c r="AG280" i="5"/>
  <c r="AH286" i="5"/>
  <c r="U286" i="5"/>
  <c r="AI286" i="5"/>
  <c r="AF344" i="5"/>
  <c r="J344" i="5"/>
  <c r="AB344" i="5"/>
  <c r="AD344" i="5"/>
  <c r="AC344" i="5"/>
  <c r="AE344" i="5"/>
  <c r="I344" i="5"/>
  <c r="AC7" i="5"/>
  <c r="AC8" i="5"/>
  <c r="AB10" i="5"/>
  <c r="AC11" i="5"/>
  <c r="AC12" i="5"/>
  <c r="AB14" i="5"/>
  <c r="AC15" i="5"/>
  <c r="AC16" i="5"/>
  <c r="AB18" i="5"/>
  <c r="AC19" i="5"/>
  <c r="AC20" i="5"/>
  <c r="AB22" i="5"/>
  <c r="AC23" i="5"/>
  <c r="AC24" i="5"/>
  <c r="AB26" i="5"/>
  <c r="AC27" i="5"/>
  <c r="AC28" i="5"/>
  <c r="AB30" i="5"/>
  <c r="AC31" i="5"/>
  <c r="AC32" i="5"/>
  <c r="AB34" i="5"/>
  <c r="AC35" i="5"/>
  <c r="AC36" i="5"/>
  <c r="AB38" i="5"/>
  <c r="AC39" i="5"/>
  <c r="AC40" i="5"/>
  <c r="AB42" i="5"/>
  <c r="AC43" i="5"/>
  <c r="AC44" i="5"/>
  <c r="AB46" i="5"/>
  <c r="AC47" i="5"/>
  <c r="AC48" i="5"/>
  <c r="AB50" i="5"/>
  <c r="AC51" i="5"/>
  <c r="AC52" i="5"/>
  <c r="AB54" i="5"/>
  <c r="AC55" i="5"/>
  <c r="AC56" i="5"/>
  <c r="AB58" i="5"/>
  <c r="AC59" i="5"/>
  <c r="AC60" i="5"/>
  <c r="AB62" i="5"/>
  <c r="AC63" i="5"/>
  <c r="AC64" i="5"/>
  <c r="AB66" i="5"/>
  <c r="AC67" i="5"/>
  <c r="AC68" i="5"/>
  <c r="AB70" i="5"/>
  <c r="AD71" i="5"/>
  <c r="AB73" i="5"/>
  <c r="AG74" i="5"/>
  <c r="AG77" i="5"/>
  <c r="U77" i="5"/>
  <c r="AI77" i="5"/>
  <c r="AE77" i="5"/>
  <c r="I77" i="5"/>
  <c r="AF78" i="5"/>
  <c r="J78" i="5"/>
  <c r="AD80" i="5"/>
  <c r="AE81" i="5"/>
  <c r="I81" i="5"/>
  <c r="AF82" i="5"/>
  <c r="J82" i="5"/>
  <c r="AD84" i="5"/>
  <c r="AF86" i="5"/>
  <c r="J86" i="5"/>
  <c r="AC88" i="5"/>
  <c r="AF88" i="5"/>
  <c r="J88" i="5"/>
  <c r="AE88" i="5"/>
  <c r="I88" i="5"/>
  <c r="AB88" i="5"/>
  <c r="AE90" i="5"/>
  <c r="I90" i="5"/>
  <c r="AC90" i="5"/>
  <c r="AB90" i="5"/>
  <c r="AD90" i="5"/>
  <c r="AE91" i="5"/>
  <c r="I91" i="5"/>
  <c r="AF95" i="5"/>
  <c r="J95" i="5"/>
  <c r="AB95" i="5"/>
  <c r="AC95" i="5"/>
  <c r="AD95" i="5"/>
  <c r="AD100" i="5"/>
  <c r="AF102" i="5"/>
  <c r="J102" i="5"/>
  <c r="AC104" i="5"/>
  <c r="AF104" i="5"/>
  <c r="J104" i="5"/>
  <c r="AE104" i="5"/>
  <c r="I104" i="5"/>
  <c r="AB104" i="5"/>
  <c r="AE106" i="5"/>
  <c r="I106" i="5"/>
  <c r="AC106" i="5"/>
  <c r="AB106" i="5"/>
  <c r="AD106" i="5"/>
  <c r="AF226" i="5"/>
  <c r="J226" i="5"/>
  <c r="AB226" i="5"/>
  <c r="AC226" i="5"/>
  <c r="AD226" i="5"/>
  <c r="AE226" i="5"/>
  <c r="I226" i="5"/>
  <c r="AF234" i="5"/>
  <c r="J234" i="5"/>
  <c r="AB234" i="5"/>
  <c r="AC234" i="5"/>
  <c r="AD234" i="5"/>
  <c r="AE234" i="5"/>
  <c r="I234" i="5"/>
  <c r="AD256" i="5"/>
  <c r="AB256" i="5"/>
  <c r="AE256" i="5"/>
  <c r="I256" i="5"/>
  <c r="AC256" i="5"/>
  <c r="AF256" i="5"/>
  <c r="J256" i="5"/>
  <c r="AH278" i="5"/>
  <c r="U278" i="5"/>
  <c r="AI278" i="5"/>
  <c r="AG299" i="5"/>
  <c r="U299" i="5"/>
  <c r="AI299" i="5"/>
  <c r="AC321" i="5"/>
  <c r="AF321" i="5"/>
  <c r="J321" i="5"/>
  <c r="AB321" i="5"/>
  <c r="AE321" i="5"/>
  <c r="I321" i="5"/>
  <c r="AD321" i="5"/>
  <c r="H47" i="2"/>
  <c r="AD7" i="5"/>
  <c r="AD8" i="5"/>
  <c r="U10" i="5"/>
  <c r="AI10" i="5"/>
  <c r="AC10" i="5"/>
  <c r="AD11" i="5"/>
  <c r="AD12" i="5"/>
  <c r="U14" i="5"/>
  <c r="AI14" i="5"/>
  <c r="AC14" i="5"/>
  <c r="AD15" i="5"/>
  <c r="AD16" i="5"/>
  <c r="U18" i="5"/>
  <c r="AI18" i="5"/>
  <c r="AC18" i="5"/>
  <c r="AD19" i="5"/>
  <c r="AD20" i="5"/>
  <c r="U22" i="5"/>
  <c r="AI22" i="5"/>
  <c r="AC22" i="5"/>
  <c r="AD23" i="5"/>
  <c r="AD24" i="5"/>
  <c r="U26" i="5"/>
  <c r="AI26" i="5"/>
  <c r="AC26" i="5"/>
  <c r="AD27" i="5"/>
  <c r="AD28" i="5"/>
  <c r="U30" i="5"/>
  <c r="AI30" i="5"/>
  <c r="AC30" i="5"/>
  <c r="AD31" i="5"/>
  <c r="AD32" i="5"/>
  <c r="U34" i="5"/>
  <c r="AI34" i="5"/>
  <c r="AC34" i="5"/>
  <c r="AD35" i="5"/>
  <c r="AD36" i="5"/>
  <c r="U38" i="5"/>
  <c r="AI38" i="5"/>
  <c r="AC38" i="5"/>
  <c r="AD39" i="5"/>
  <c r="AD40" i="5"/>
  <c r="U42" i="5"/>
  <c r="AI42" i="5"/>
  <c r="AC42" i="5"/>
  <c r="AD43" i="5"/>
  <c r="AD44" i="5"/>
  <c r="U46" i="5"/>
  <c r="AI46" i="5"/>
  <c r="AC46" i="5"/>
  <c r="AD47" i="5"/>
  <c r="AD48" i="5"/>
  <c r="U50" i="5"/>
  <c r="AI50" i="5"/>
  <c r="AC50" i="5"/>
  <c r="AD51" i="5"/>
  <c r="AD52" i="5"/>
  <c r="U54" i="5"/>
  <c r="AI54" i="5"/>
  <c r="AC54" i="5"/>
  <c r="AD55" i="5"/>
  <c r="AD56" i="5"/>
  <c r="U58" i="5"/>
  <c r="AI58" i="5"/>
  <c r="AC58" i="5"/>
  <c r="AD59" i="5"/>
  <c r="AD60" i="5"/>
  <c r="U62" i="5"/>
  <c r="AI62" i="5"/>
  <c r="AC62" i="5"/>
  <c r="AD63" i="5"/>
  <c r="AD64" i="5"/>
  <c r="U66" i="5"/>
  <c r="AI66" i="5"/>
  <c r="AC66" i="5"/>
  <c r="AD67" i="5"/>
  <c r="AD68" i="5"/>
  <c r="U70" i="5"/>
  <c r="AI70" i="5"/>
  <c r="AC70" i="5"/>
  <c r="AG73" i="5"/>
  <c r="U73" i="5"/>
  <c r="AI73" i="5"/>
  <c r="AE73" i="5"/>
  <c r="I73" i="5"/>
  <c r="U75" i="5"/>
  <c r="AI75" i="5"/>
  <c r="AE75" i="5"/>
  <c r="I75" i="5"/>
  <c r="AF75" i="5"/>
  <c r="J75" i="5"/>
  <c r="AB75" i="5"/>
  <c r="AF77" i="5"/>
  <c r="J77" i="5"/>
  <c r="AE80" i="5"/>
  <c r="I80" i="5"/>
  <c r="AF81" i="5"/>
  <c r="J81" i="5"/>
  <c r="AD88" i="5"/>
  <c r="AF90" i="5"/>
  <c r="J90" i="5"/>
  <c r="AC92" i="5"/>
  <c r="AF92" i="5"/>
  <c r="J92" i="5"/>
  <c r="AE92" i="5"/>
  <c r="I92" i="5"/>
  <c r="AB92" i="5"/>
  <c r="AE94" i="5"/>
  <c r="I94" i="5"/>
  <c r="AC94" i="5"/>
  <c r="AB94" i="5"/>
  <c r="AD94" i="5"/>
  <c r="AE95" i="5"/>
  <c r="I95" i="5"/>
  <c r="AF99" i="5"/>
  <c r="J99" i="5"/>
  <c r="AB99" i="5"/>
  <c r="AC99" i="5"/>
  <c r="AD99" i="5"/>
  <c r="AD104" i="5"/>
  <c r="AF106" i="5"/>
  <c r="J106" i="5"/>
  <c r="AF119" i="5"/>
  <c r="J119" i="5"/>
  <c r="AB119" i="5"/>
  <c r="AC119" i="5"/>
  <c r="AE119" i="5"/>
  <c r="I119" i="5"/>
  <c r="AD119" i="5"/>
  <c r="AF135" i="5"/>
  <c r="J135" i="5"/>
  <c r="AB135" i="5"/>
  <c r="AC135" i="5"/>
  <c r="AE135" i="5"/>
  <c r="I135" i="5"/>
  <c r="AD135" i="5"/>
  <c r="AF151" i="5"/>
  <c r="J151" i="5"/>
  <c r="AB151" i="5"/>
  <c r="AC151" i="5"/>
  <c r="AE151" i="5"/>
  <c r="I151" i="5"/>
  <c r="AD151" i="5"/>
  <c r="AF167" i="5"/>
  <c r="J167" i="5"/>
  <c r="AB167" i="5"/>
  <c r="AC167" i="5"/>
  <c r="AE167" i="5"/>
  <c r="I167" i="5"/>
  <c r="AD167" i="5"/>
  <c r="AF183" i="5"/>
  <c r="J183" i="5"/>
  <c r="AB183" i="5"/>
  <c r="AC183" i="5"/>
  <c r="AE183" i="5"/>
  <c r="I183" i="5"/>
  <c r="AD183" i="5"/>
  <c r="AF199" i="5"/>
  <c r="J199" i="5"/>
  <c r="AB199" i="5"/>
  <c r="AC199" i="5"/>
  <c r="AE199" i="5"/>
  <c r="I199" i="5"/>
  <c r="AD199" i="5"/>
  <c r="AF215" i="5"/>
  <c r="J215" i="5"/>
  <c r="AB215" i="5"/>
  <c r="AC215" i="5"/>
  <c r="AE215" i="5"/>
  <c r="I215" i="5"/>
  <c r="AD215" i="5"/>
  <c r="U228" i="5"/>
  <c r="AI228" i="5"/>
  <c r="AG228" i="5"/>
  <c r="AH237" i="5"/>
  <c r="U237" i="5"/>
  <c r="AI237" i="5"/>
  <c r="AF242" i="5"/>
  <c r="J242" i="5"/>
  <c r="AB242" i="5"/>
  <c r="AC242" i="5"/>
  <c r="AE242" i="5"/>
  <c r="I242" i="5"/>
  <c r="AD242" i="5"/>
  <c r="AF266" i="5"/>
  <c r="J266" i="5"/>
  <c r="AB266" i="5"/>
  <c r="AC266" i="5"/>
  <c r="AE266" i="5"/>
  <c r="I266" i="5"/>
  <c r="AD266" i="5"/>
  <c r="AF290" i="5"/>
  <c r="J290" i="5"/>
  <c r="AB290" i="5"/>
  <c r="AC290" i="5"/>
  <c r="AE290" i="5"/>
  <c r="I290" i="5"/>
  <c r="AD290" i="5"/>
  <c r="U296" i="5"/>
  <c r="AI296" i="5"/>
  <c r="AG296" i="5"/>
  <c r="AE74" i="5"/>
  <c r="I74" i="5"/>
  <c r="U81" i="5"/>
  <c r="AI81" i="5"/>
  <c r="U85" i="5"/>
  <c r="AI85" i="5"/>
  <c r="AC85" i="5"/>
  <c r="U89" i="5"/>
  <c r="AI89" i="5"/>
  <c r="AC89" i="5"/>
  <c r="U93" i="5"/>
  <c r="AI93" i="5"/>
  <c r="AC93" i="5"/>
  <c r="U97" i="5"/>
  <c r="AI97" i="5"/>
  <c r="AC97" i="5"/>
  <c r="U101" i="5"/>
  <c r="AI101" i="5"/>
  <c r="AC101" i="5"/>
  <c r="U105" i="5"/>
  <c r="AI105" i="5"/>
  <c r="AC105" i="5"/>
  <c r="U113" i="5"/>
  <c r="AI113" i="5"/>
  <c r="AG113" i="5"/>
  <c r="AH114" i="5"/>
  <c r="U114" i="5"/>
  <c r="AI114" i="5"/>
  <c r="AF115" i="5"/>
  <c r="J115" i="5"/>
  <c r="AB115" i="5"/>
  <c r="AC115" i="5"/>
  <c r="AE115" i="5"/>
  <c r="I115" i="5"/>
  <c r="U116" i="5"/>
  <c r="AI116" i="5"/>
  <c r="AC116" i="5"/>
  <c r="AF116" i="5"/>
  <c r="J116" i="5"/>
  <c r="AD116" i="5"/>
  <c r="AH119" i="5"/>
  <c r="U119" i="5"/>
  <c r="AI119" i="5"/>
  <c r="AD121" i="5"/>
  <c r="AB121" i="5"/>
  <c r="AE121" i="5"/>
  <c r="I121" i="5"/>
  <c r="U129" i="5"/>
  <c r="AI129" i="5"/>
  <c r="AG129" i="5"/>
  <c r="AH130" i="5"/>
  <c r="U130" i="5"/>
  <c r="AI130" i="5"/>
  <c r="AF131" i="5"/>
  <c r="J131" i="5"/>
  <c r="AB131" i="5"/>
  <c r="AC131" i="5"/>
  <c r="AE131" i="5"/>
  <c r="I131" i="5"/>
  <c r="U132" i="5"/>
  <c r="AI132" i="5"/>
  <c r="AC132" i="5"/>
  <c r="AF132" i="5"/>
  <c r="J132" i="5"/>
  <c r="AD132" i="5"/>
  <c r="AH135" i="5"/>
  <c r="U135" i="5"/>
  <c r="AI135" i="5"/>
  <c r="AD137" i="5"/>
  <c r="AB137" i="5"/>
  <c r="AE137" i="5"/>
  <c r="I137" i="5"/>
  <c r="U145" i="5"/>
  <c r="AI145" i="5"/>
  <c r="AG145" i="5"/>
  <c r="AH146" i="5"/>
  <c r="U146" i="5"/>
  <c r="AI146" i="5"/>
  <c r="AF147" i="5"/>
  <c r="J147" i="5"/>
  <c r="AB147" i="5"/>
  <c r="AC147" i="5"/>
  <c r="AE147" i="5"/>
  <c r="I147" i="5"/>
  <c r="U148" i="5"/>
  <c r="AI148" i="5"/>
  <c r="AC148" i="5"/>
  <c r="AF148" i="5"/>
  <c r="J148" i="5"/>
  <c r="AD148" i="5"/>
  <c r="AH151" i="5"/>
  <c r="U151" i="5"/>
  <c r="AI151" i="5"/>
  <c r="AD153" i="5"/>
  <c r="AB153" i="5"/>
  <c r="AE153" i="5"/>
  <c r="I153" i="5"/>
  <c r="U161" i="5"/>
  <c r="AI161" i="5"/>
  <c r="AG161" i="5"/>
  <c r="AH162" i="5"/>
  <c r="U162" i="5"/>
  <c r="AI162" i="5"/>
  <c r="AF163" i="5"/>
  <c r="J163" i="5"/>
  <c r="AB163" i="5"/>
  <c r="AC163" i="5"/>
  <c r="AE163" i="5"/>
  <c r="I163" i="5"/>
  <c r="U164" i="5"/>
  <c r="AI164" i="5"/>
  <c r="AC164" i="5"/>
  <c r="AF164" i="5"/>
  <c r="J164" i="5"/>
  <c r="AD164" i="5"/>
  <c r="AH167" i="5"/>
  <c r="U167" i="5"/>
  <c r="AI167" i="5"/>
  <c r="AD169" i="5"/>
  <c r="AB169" i="5"/>
  <c r="AE169" i="5"/>
  <c r="I169" i="5"/>
  <c r="U177" i="5"/>
  <c r="AI177" i="5"/>
  <c r="AG177" i="5"/>
  <c r="AH178" i="5"/>
  <c r="U178" i="5"/>
  <c r="AI178" i="5"/>
  <c r="AF179" i="5"/>
  <c r="J179" i="5"/>
  <c r="AB179" i="5"/>
  <c r="AC179" i="5"/>
  <c r="AE179" i="5"/>
  <c r="I179" i="5"/>
  <c r="U180" i="5"/>
  <c r="AI180" i="5"/>
  <c r="AC180" i="5"/>
  <c r="AF180" i="5"/>
  <c r="J180" i="5"/>
  <c r="AD180" i="5"/>
  <c r="AH183" i="5"/>
  <c r="U183" i="5"/>
  <c r="AI183" i="5"/>
  <c r="AD185" i="5"/>
  <c r="AB185" i="5"/>
  <c r="AE185" i="5"/>
  <c r="I185" i="5"/>
  <c r="U193" i="5"/>
  <c r="AI193" i="5"/>
  <c r="AG193" i="5"/>
  <c r="AH194" i="5"/>
  <c r="U194" i="5"/>
  <c r="AI194" i="5"/>
  <c r="AF195" i="5"/>
  <c r="J195" i="5"/>
  <c r="AB195" i="5"/>
  <c r="AC195" i="5"/>
  <c r="AE195" i="5"/>
  <c r="I195" i="5"/>
  <c r="U196" i="5"/>
  <c r="AI196" i="5"/>
  <c r="AC196" i="5"/>
  <c r="AF196" i="5"/>
  <c r="J196" i="5"/>
  <c r="AD196" i="5"/>
  <c r="AH199" i="5"/>
  <c r="U199" i="5"/>
  <c r="AI199" i="5"/>
  <c r="AD201" i="5"/>
  <c r="AB201" i="5"/>
  <c r="AE201" i="5"/>
  <c r="I201" i="5"/>
  <c r="U209" i="5"/>
  <c r="AI209" i="5"/>
  <c r="AG209" i="5"/>
  <c r="AH210" i="5"/>
  <c r="U210" i="5"/>
  <c r="AI210" i="5"/>
  <c r="AF211" i="5"/>
  <c r="J211" i="5"/>
  <c r="AB211" i="5"/>
  <c r="AC211" i="5"/>
  <c r="AE211" i="5"/>
  <c r="I211" i="5"/>
  <c r="U212" i="5"/>
  <c r="AI212" i="5"/>
  <c r="AC212" i="5"/>
  <c r="AF212" i="5"/>
  <c r="J212" i="5"/>
  <c r="AD212" i="5"/>
  <c r="AH215" i="5"/>
  <c r="U215" i="5"/>
  <c r="AI215" i="5"/>
  <c r="AD217" i="5"/>
  <c r="AB217" i="5"/>
  <c r="AE217" i="5"/>
  <c r="I217" i="5"/>
  <c r="AF222" i="5"/>
  <c r="J222" i="5"/>
  <c r="AB222" i="5"/>
  <c r="AC222" i="5"/>
  <c r="AD222" i="5"/>
  <c r="AH225" i="5"/>
  <c r="U225" i="5"/>
  <c r="AI225" i="5"/>
  <c r="AH226" i="5"/>
  <c r="U226" i="5"/>
  <c r="AI226" i="5"/>
  <c r="AH229" i="5"/>
  <c r="U229" i="5"/>
  <c r="AI229" i="5"/>
  <c r="AF230" i="5"/>
  <c r="J230" i="5"/>
  <c r="AB230" i="5"/>
  <c r="AC230" i="5"/>
  <c r="AD230" i="5"/>
  <c r="AH233" i="5"/>
  <c r="U233" i="5"/>
  <c r="AI233" i="5"/>
  <c r="AH234" i="5"/>
  <c r="U234" i="5"/>
  <c r="AI234" i="5"/>
  <c r="AD236" i="5"/>
  <c r="AB236" i="5"/>
  <c r="AC236" i="5"/>
  <c r="AF236" i="5"/>
  <c r="J236" i="5"/>
  <c r="AH238" i="5"/>
  <c r="U238" i="5"/>
  <c r="AI238" i="5"/>
  <c r="U240" i="5"/>
  <c r="AI240" i="5"/>
  <c r="AG240" i="5"/>
  <c r="AH246" i="5"/>
  <c r="U246" i="5"/>
  <c r="AI246" i="5"/>
  <c r="U248" i="5"/>
  <c r="AI248" i="5"/>
  <c r="AG248" i="5"/>
  <c r="AF258" i="5"/>
  <c r="J258" i="5"/>
  <c r="AB258" i="5"/>
  <c r="AC258" i="5"/>
  <c r="AE258" i="5"/>
  <c r="I258" i="5"/>
  <c r="AD258" i="5"/>
  <c r="AH262" i="5"/>
  <c r="U262" i="5"/>
  <c r="AI262" i="5"/>
  <c r="U264" i="5"/>
  <c r="AI264" i="5"/>
  <c r="AG264" i="5"/>
  <c r="AH270" i="5"/>
  <c r="U270" i="5"/>
  <c r="AI270" i="5"/>
  <c r="U272" i="5"/>
  <c r="AI272" i="5"/>
  <c r="AG272" i="5"/>
  <c r="U288" i="5"/>
  <c r="AI288" i="5"/>
  <c r="AG288" i="5"/>
  <c r="AD304" i="5"/>
  <c r="AB304" i="5"/>
  <c r="AE304" i="5"/>
  <c r="I304" i="5"/>
  <c r="AC304" i="5"/>
  <c r="AH305" i="5"/>
  <c r="U305" i="5"/>
  <c r="AI305" i="5"/>
  <c r="U307" i="5"/>
  <c r="AI307" i="5"/>
  <c r="AC307" i="5"/>
  <c r="AF307" i="5"/>
  <c r="J307" i="5"/>
  <c r="AD307" i="5"/>
  <c r="AB307" i="5"/>
  <c r="AD312" i="5"/>
  <c r="AB312" i="5"/>
  <c r="AE312" i="5"/>
  <c r="I312" i="5"/>
  <c r="AC312" i="5"/>
  <c r="AH313" i="5"/>
  <c r="U313" i="5"/>
  <c r="AI313" i="5"/>
  <c r="U317" i="5"/>
  <c r="AI317" i="5"/>
  <c r="AC317" i="5"/>
  <c r="AD317" i="5"/>
  <c r="AF317" i="5"/>
  <c r="J317" i="5"/>
  <c r="AB317" i="5"/>
  <c r="AE317" i="5"/>
  <c r="I317" i="5"/>
  <c r="AG369" i="5"/>
  <c r="U369" i="5"/>
  <c r="AI369" i="5"/>
  <c r="AF423" i="5"/>
  <c r="J423" i="5"/>
  <c r="AB423" i="5"/>
  <c r="AC423" i="5"/>
  <c r="AE423" i="5"/>
  <c r="I423" i="5"/>
  <c r="AD423" i="5"/>
  <c r="AF85" i="5"/>
  <c r="J85" i="5"/>
  <c r="AF89" i="5"/>
  <c r="J89" i="5"/>
  <c r="AF93" i="5"/>
  <c r="J93" i="5"/>
  <c r="AF97" i="5"/>
  <c r="J97" i="5"/>
  <c r="AF101" i="5"/>
  <c r="J101" i="5"/>
  <c r="AF105" i="5"/>
  <c r="J105" i="5"/>
  <c r="AC108" i="5"/>
  <c r="AF108" i="5"/>
  <c r="J108" i="5"/>
  <c r="AD108" i="5"/>
  <c r="AH111" i="5"/>
  <c r="U111" i="5"/>
  <c r="AI111" i="5"/>
  <c r="AD113" i="5"/>
  <c r="AB113" i="5"/>
  <c r="AE113" i="5"/>
  <c r="I113" i="5"/>
  <c r="U121" i="5"/>
  <c r="AI121" i="5"/>
  <c r="AG121" i="5"/>
  <c r="AH122" i="5"/>
  <c r="U122" i="5"/>
  <c r="AI122" i="5"/>
  <c r="AF123" i="5"/>
  <c r="J123" i="5"/>
  <c r="AB123" i="5"/>
  <c r="AC123" i="5"/>
  <c r="AE123" i="5"/>
  <c r="I123" i="5"/>
  <c r="AC124" i="5"/>
  <c r="AF124" i="5"/>
  <c r="J124" i="5"/>
  <c r="AD124" i="5"/>
  <c r="AH127" i="5"/>
  <c r="U127" i="5"/>
  <c r="AI127" i="5"/>
  <c r="AD129" i="5"/>
  <c r="AB129" i="5"/>
  <c r="AE129" i="5"/>
  <c r="I129" i="5"/>
  <c r="U137" i="5"/>
  <c r="AI137" i="5"/>
  <c r="AG137" i="5"/>
  <c r="AH138" i="5"/>
  <c r="U138" i="5"/>
  <c r="AI138" i="5"/>
  <c r="AF139" i="5"/>
  <c r="J139" i="5"/>
  <c r="AB139" i="5"/>
  <c r="AC139" i="5"/>
  <c r="AE139" i="5"/>
  <c r="I139" i="5"/>
  <c r="AC140" i="5"/>
  <c r="AF140" i="5"/>
  <c r="J140" i="5"/>
  <c r="AD140" i="5"/>
  <c r="AH143" i="5"/>
  <c r="U143" i="5"/>
  <c r="AI143" i="5"/>
  <c r="AD145" i="5"/>
  <c r="AB145" i="5"/>
  <c r="AE145" i="5"/>
  <c r="I145" i="5"/>
  <c r="U153" i="5"/>
  <c r="AI153" i="5"/>
  <c r="AG153" i="5"/>
  <c r="AH154" i="5"/>
  <c r="U154" i="5"/>
  <c r="AI154" i="5"/>
  <c r="AF155" i="5"/>
  <c r="J155" i="5"/>
  <c r="AB155" i="5"/>
  <c r="AC155" i="5"/>
  <c r="AE155" i="5"/>
  <c r="I155" i="5"/>
  <c r="AC156" i="5"/>
  <c r="AF156" i="5"/>
  <c r="J156" i="5"/>
  <c r="AD156" i="5"/>
  <c r="AH159" i="5"/>
  <c r="U159" i="5"/>
  <c r="AI159" i="5"/>
  <c r="AD161" i="5"/>
  <c r="AB161" i="5"/>
  <c r="AE161" i="5"/>
  <c r="I161" i="5"/>
  <c r="U169" i="5"/>
  <c r="AI169" i="5"/>
  <c r="AG169" i="5"/>
  <c r="AH170" i="5"/>
  <c r="U170" i="5"/>
  <c r="AI170" i="5"/>
  <c r="AF171" i="5"/>
  <c r="J171" i="5"/>
  <c r="AB171" i="5"/>
  <c r="AC171" i="5"/>
  <c r="AE171" i="5"/>
  <c r="I171" i="5"/>
  <c r="AC172" i="5"/>
  <c r="AF172" i="5"/>
  <c r="J172" i="5"/>
  <c r="AD172" i="5"/>
  <c r="AH175" i="5"/>
  <c r="U175" i="5"/>
  <c r="AI175" i="5"/>
  <c r="AD177" i="5"/>
  <c r="AB177" i="5"/>
  <c r="AE177" i="5"/>
  <c r="I177" i="5"/>
  <c r="U185" i="5"/>
  <c r="AI185" i="5"/>
  <c r="AG185" i="5"/>
  <c r="AH186" i="5"/>
  <c r="U186" i="5"/>
  <c r="AI186" i="5"/>
  <c r="AF187" i="5"/>
  <c r="J187" i="5"/>
  <c r="AB187" i="5"/>
  <c r="AC187" i="5"/>
  <c r="AE187" i="5"/>
  <c r="I187" i="5"/>
  <c r="AC188" i="5"/>
  <c r="AF188" i="5"/>
  <c r="J188" i="5"/>
  <c r="AD188" i="5"/>
  <c r="AH191" i="5"/>
  <c r="U191" i="5"/>
  <c r="AI191" i="5"/>
  <c r="AD193" i="5"/>
  <c r="AB193" i="5"/>
  <c r="AE193" i="5"/>
  <c r="I193" i="5"/>
  <c r="U201" i="5"/>
  <c r="AI201" i="5"/>
  <c r="AG201" i="5"/>
  <c r="AH202" i="5"/>
  <c r="U202" i="5"/>
  <c r="AI202" i="5"/>
  <c r="AF203" i="5"/>
  <c r="J203" i="5"/>
  <c r="AB203" i="5"/>
  <c r="AC203" i="5"/>
  <c r="AE203" i="5"/>
  <c r="I203" i="5"/>
  <c r="AC204" i="5"/>
  <c r="AF204" i="5"/>
  <c r="J204" i="5"/>
  <c r="AD204" i="5"/>
  <c r="AH207" i="5"/>
  <c r="U207" i="5"/>
  <c r="AI207" i="5"/>
  <c r="AD209" i="5"/>
  <c r="AB209" i="5"/>
  <c r="AE209" i="5"/>
  <c r="I209" i="5"/>
  <c r="U217" i="5"/>
  <c r="AI217" i="5"/>
  <c r="AG217" i="5"/>
  <c r="AH218" i="5"/>
  <c r="U218" i="5"/>
  <c r="AI218" i="5"/>
  <c r="AF219" i="5"/>
  <c r="J219" i="5"/>
  <c r="AB219" i="5"/>
  <c r="AC219" i="5"/>
  <c r="AE219" i="5"/>
  <c r="I219" i="5"/>
  <c r="AC220" i="5"/>
  <c r="AF220" i="5"/>
  <c r="J220" i="5"/>
  <c r="AD220" i="5"/>
  <c r="U236" i="5"/>
  <c r="AI236" i="5"/>
  <c r="AG236" i="5"/>
  <c r="AD240" i="5"/>
  <c r="AB240" i="5"/>
  <c r="AE240" i="5"/>
  <c r="I240" i="5"/>
  <c r="AC240" i="5"/>
  <c r="AH241" i="5"/>
  <c r="U241" i="5"/>
  <c r="AI241" i="5"/>
  <c r="AC243" i="5"/>
  <c r="AF243" i="5"/>
  <c r="J243" i="5"/>
  <c r="AD243" i="5"/>
  <c r="AB243" i="5"/>
  <c r="AD248" i="5"/>
  <c r="AB248" i="5"/>
  <c r="AE248" i="5"/>
  <c r="I248" i="5"/>
  <c r="AC248" i="5"/>
  <c r="AH249" i="5"/>
  <c r="U249" i="5"/>
  <c r="AI249" i="5"/>
  <c r="AC251" i="5"/>
  <c r="AF251" i="5"/>
  <c r="J251" i="5"/>
  <c r="AD251" i="5"/>
  <c r="AB251" i="5"/>
  <c r="AD264" i="5"/>
  <c r="AB264" i="5"/>
  <c r="AE264" i="5"/>
  <c r="I264" i="5"/>
  <c r="AC264" i="5"/>
  <c r="AH265" i="5"/>
  <c r="U265" i="5"/>
  <c r="AI265" i="5"/>
  <c r="AC267" i="5"/>
  <c r="AF267" i="5"/>
  <c r="J267" i="5"/>
  <c r="AD267" i="5"/>
  <c r="AB267" i="5"/>
  <c r="AD272" i="5"/>
  <c r="AB272" i="5"/>
  <c r="AE272" i="5"/>
  <c r="I272" i="5"/>
  <c r="AC272" i="5"/>
  <c r="AH273" i="5"/>
  <c r="U273" i="5"/>
  <c r="AI273" i="5"/>
  <c r="AC275" i="5"/>
  <c r="AF275" i="5"/>
  <c r="J275" i="5"/>
  <c r="AD275" i="5"/>
  <c r="AB275" i="5"/>
  <c r="AF282" i="5"/>
  <c r="J282" i="5"/>
  <c r="AB282" i="5"/>
  <c r="AC282" i="5"/>
  <c r="AE282" i="5"/>
  <c r="I282" i="5"/>
  <c r="AD282" i="5"/>
  <c r="AD288" i="5"/>
  <c r="AB288" i="5"/>
  <c r="AE288" i="5"/>
  <c r="I288" i="5"/>
  <c r="AC288" i="5"/>
  <c r="AH289" i="5"/>
  <c r="U289" i="5"/>
  <c r="AI289" i="5"/>
  <c r="AC291" i="5"/>
  <c r="AF291" i="5"/>
  <c r="J291" i="5"/>
  <c r="AD291" i="5"/>
  <c r="AB291" i="5"/>
  <c r="AF298" i="5"/>
  <c r="J298" i="5"/>
  <c r="AB298" i="5"/>
  <c r="AC298" i="5"/>
  <c r="AE298" i="5"/>
  <c r="I298" i="5"/>
  <c r="AD298" i="5"/>
  <c r="AH302" i="5"/>
  <c r="U302" i="5"/>
  <c r="AI302" i="5"/>
  <c r="U304" i="5"/>
  <c r="AI304" i="5"/>
  <c r="AG304" i="5"/>
  <c r="AH310" i="5"/>
  <c r="U310" i="5"/>
  <c r="AI310" i="5"/>
  <c r="U312" i="5"/>
  <c r="AI312" i="5"/>
  <c r="AG312" i="5"/>
  <c r="AC365" i="5"/>
  <c r="AD365" i="5"/>
  <c r="AE365" i="5"/>
  <c r="I365" i="5"/>
  <c r="AB365" i="5"/>
  <c r="AF365" i="5"/>
  <c r="J365" i="5"/>
  <c r="AC369" i="5"/>
  <c r="AD369" i="5"/>
  <c r="AF369" i="5"/>
  <c r="J369" i="5"/>
  <c r="AE369" i="5"/>
  <c r="I369" i="5"/>
  <c r="AB369" i="5"/>
  <c r="U376" i="5"/>
  <c r="AI376" i="5"/>
  <c r="AH376" i="5"/>
  <c r="AC393" i="5"/>
  <c r="AF393" i="5"/>
  <c r="J393" i="5"/>
  <c r="AD393" i="5"/>
  <c r="AE393" i="5"/>
  <c r="I393" i="5"/>
  <c r="AB393" i="5"/>
  <c r="AF496" i="5"/>
  <c r="J496" i="5"/>
  <c r="AB496" i="5"/>
  <c r="AE496" i="5"/>
  <c r="I496" i="5"/>
  <c r="AC496" i="5"/>
  <c r="AD496" i="5"/>
  <c r="AG81" i="5"/>
  <c r="AB85" i="5"/>
  <c r="AG85" i="5"/>
  <c r="AB89" i="5"/>
  <c r="AG89" i="5"/>
  <c r="AB93" i="5"/>
  <c r="AG93" i="5"/>
  <c r="AB97" i="5"/>
  <c r="AG97" i="5"/>
  <c r="AB101" i="5"/>
  <c r="AG101" i="5"/>
  <c r="AB105" i="5"/>
  <c r="AG105" i="5"/>
  <c r="AB108" i="5"/>
  <c r="U109" i="5"/>
  <c r="AI109" i="5"/>
  <c r="AG109" i="5"/>
  <c r="AH110" i="5"/>
  <c r="U110" i="5"/>
  <c r="AI110" i="5"/>
  <c r="AF111" i="5"/>
  <c r="J111" i="5"/>
  <c r="AB111" i="5"/>
  <c r="AC111" i="5"/>
  <c r="AE111" i="5"/>
  <c r="I111" i="5"/>
  <c r="AC112" i="5"/>
  <c r="AF112" i="5"/>
  <c r="J112" i="5"/>
  <c r="AD112" i="5"/>
  <c r="AC113" i="5"/>
  <c r="AH115" i="5"/>
  <c r="U115" i="5"/>
  <c r="AI115" i="5"/>
  <c r="AD117" i="5"/>
  <c r="AB117" i="5"/>
  <c r="AE117" i="5"/>
  <c r="I117" i="5"/>
  <c r="AD123" i="5"/>
  <c r="AB124" i="5"/>
  <c r="U125" i="5"/>
  <c r="AI125" i="5"/>
  <c r="AG125" i="5"/>
  <c r="AH126" i="5"/>
  <c r="U126" i="5"/>
  <c r="AI126" i="5"/>
  <c r="AF127" i="5"/>
  <c r="J127" i="5"/>
  <c r="AB127" i="5"/>
  <c r="AC127" i="5"/>
  <c r="AE127" i="5"/>
  <c r="I127" i="5"/>
  <c r="AC128" i="5"/>
  <c r="AF128" i="5"/>
  <c r="J128" i="5"/>
  <c r="AD128" i="5"/>
  <c r="AC129" i="5"/>
  <c r="AH131" i="5"/>
  <c r="U131" i="5"/>
  <c r="AI131" i="5"/>
  <c r="AD133" i="5"/>
  <c r="AB133" i="5"/>
  <c r="AE133" i="5"/>
  <c r="I133" i="5"/>
  <c r="AD139" i="5"/>
  <c r="AB140" i="5"/>
  <c r="U141" i="5"/>
  <c r="AI141" i="5"/>
  <c r="AG141" i="5"/>
  <c r="AH142" i="5"/>
  <c r="U142" i="5"/>
  <c r="AI142" i="5"/>
  <c r="AF143" i="5"/>
  <c r="J143" i="5"/>
  <c r="AB143" i="5"/>
  <c r="AC143" i="5"/>
  <c r="AE143" i="5"/>
  <c r="I143" i="5"/>
  <c r="AC144" i="5"/>
  <c r="AF144" i="5"/>
  <c r="J144" i="5"/>
  <c r="AD144" i="5"/>
  <c r="AC145" i="5"/>
  <c r="AH147" i="5"/>
  <c r="U147" i="5"/>
  <c r="AI147" i="5"/>
  <c r="AD149" i="5"/>
  <c r="AB149" i="5"/>
  <c r="AE149" i="5"/>
  <c r="I149" i="5"/>
  <c r="AD155" i="5"/>
  <c r="AB156" i="5"/>
  <c r="U157" i="5"/>
  <c r="AI157" i="5"/>
  <c r="AG157" i="5"/>
  <c r="AH158" i="5"/>
  <c r="U158" i="5"/>
  <c r="AI158" i="5"/>
  <c r="AF159" i="5"/>
  <c r="J159" i="5"/>
  <c r="AB159" i="5"/>
  <c r="AC159" i="5"/>
  <c r="AE159" i="5"/>
  <c r="I159" i="5"/>
  <c r="AC160" i="5"/>
  <c r="AF160" i="5"/>
  <c r="J160" i="5"/>
  <c r="AD160" i="5"/>
  <c r="AC161" i="5"/>
  <c r="AH163" i="5"/>
  <c r="U163" i="5"/>
  <c r="AI163" i="5"/>
  <c r="AD165" i="5"/>
  <c r="AB165" i="5"/>
  <c r="AE165" i="5"/>
  <c r="I165" i="5"/>
  <c r="AD171" i="5"/>
  <c r="AB172" i="5"/>
  <c r="U173" i="5"/>
  <c r="AI173" i="5"/>
  <c r="AG173" i="5"/>
  <c r="AH174" i="5"/>
  <c r="U174" i="5"/>
  <c r="AI174" i="5"/>
  <c r="AF175" i="5"/>
  <c r="J175" i="5"/>
  <c r="AB175" i="5"/>
  <c r="AC175" i="5"/>
  <c r="AE175" i="5"/>
  <c r="I175" i="5"/>
  <c r="AC176" i="5"/>
  <c r="AF176" i="5"/>
  <c r="J176" i="5"/>
  <c r="AD176" i="5"/>
  <c r="AC177" i="5"/>
  <c r="AH179" i="5"/>
  <c r="U179" i="5"/>
  <c r="AI179" i="5"/>
  <c r="AD181" i="5"/>
  <c r="AB181" i="5"/>
  <c r="AE181" i="5"/>
  <c r="I181" i="5"/>
  <c r="AD187" i="5"/>
  <c r="AB188" i="5"/>
  <c r="U189" i="5"/>
  <c r="AI189" i="5"/>
  <c r="AG189" i="5"/>
  <c r="AH190" i="5"/>
  <c r="U190" i="5"/>
  <c r="AI190" i="5"/>
  <c r="AF191" i="5"/>
  <c r="J191" i="5"/>
  <c r="AB191" i="5"/>
  <c r="AC191" i="5"/>
  <c r="AE191" i="5"/>
  <c r="I191" i="5"/>
  <c r="AC192" i="5"/>
  <c r="AF192" i="5"/>
  <c r="J192" i="5"/>
  <c r="AD192" i="5"/>
  <c r="AC193" i="5"/>
  <c r="AH195" i="5"/>
  <c r="U195" i="5"/>
  <c r="AI195" i="5"/>
  <c r="AD197" i="5"/>
  <c r="AB197" i="5"/>
  <c r="AE197" i="5"/>
  <c r="I197" i="5"/>
  <c r="AD203" i="5"/>
  <c r="AB204" i="5"/>
  <c r="U205" i="5"/>
  <c r="AI205" i="5"/>
  <c r="AG205" i="5"/>
  <c r="AH206" i="5"/>
  <c r="U206" i="5"/>
  <c r="AI206" i="5"/>
  <c r="AF207" i="5"/>
  <c r="J207" i="5"/>
  <c r="AB207" i="5"/>
  <c r="AC207" i="5"/>
  <c r="AE207" i="5"/>
  <c r="I207" i="5"/>
  <c r="AC208" i="5"/>
  <c r="AF208" i="5"/>
  <c r="J208" i="5"/>
  <c r="AD208" i="5"/>
  <c r="AC209" i="5"/>
  <c r="AH211" i="5"/>
  <c r="U211" i="5"/>
  <c r="AI211" i="5"/>
  <c r="AD213" i="5"/>
  <c r="AB213" i="5"/>
  <c r="AE213" i="5"/>
  <c r="I213" i="5"/>
  <c r="AD219" i="5"/>
  <c r="AB220" i="5"/>
  <c r="U221" i="5"/>
  <c r="AI221" i="5"/>
  <c r="AG221" i="5"/>
  <c r="AH222" i="5"/>
  <c r="U222" i="5"/>
  <c r="AI222" i="5"/>
  <c r="AD224" i="5"/>
  <c r="AB224" i="5"/>
  <c r="AF224" i="5"/>
  <c r="J224" i="5"/>
  <c r="AC224" i="5"/>
  <c r="AD228" i="5"/>
  <c r="AB228" i="5"/>
  <c r="AC228" i="5"/>
  <c r="AF228" i="5"/>
  <c r="J228" i="5"/>
  <c r="AH230" i="5"/>
  <c r="U230" i="5"/>
  <c r="AI230" i="5"/>
  <c r="AD232" i="5"/>
  <c r="AB232" i="5"/>
  <c r="AF232" i="5"/>
  <c r="J232" i="5"/>
  <c r="AC232" i="5"/>
  <c r="AF240" i="5"/>
  <c r="J240" i="5"/>
  <c r="AE243" i="5"/>
  <c r="I243" i="5"/>
  <c r="AF248" i="5"/>
  <c r="J248" i="5"/>
  <c r="AE251" i="5"/>
  <c r="I251" i="5"/>
  <c r="AH254" i="5"/>
  <c r="U254" i="5"/>
  <c r="AI254" i="5"/>
  <c r="U256" i="5"/>
  <c r="AI256" i="5"/>
  <c r="AG256" i="5"/>
  <c r="AF264" i="5"/>
  <c r="J264" i="5"/>
  <c r="AE267" i="5"/>
  <c r="I267" i="5"/>
  <c r="AF272" i="5"/>
  <c r="J272" i="5"/>
  <c r="AE275" i="5"/>
  <c r="I275" i="5"/>
  <c r="AD280" i="5"/>
  <c r="AB280" i="5"/>
  <c r="AE280" i="5"/>
  <c r="I280" i="5"/>
  <c r="AC280" i="5"/>
  <c r="AH281" i="5"/>
  <c r="U281" i="5"/>
  <c r="AI281" i="5"/>
  <c r="AC283" i="5"/>
  <c r="AF283" i="5"/>
  <c r="J283" i="5"/>
  <c r="AD283" i="5"/>
  <c r="AB283" i="5"/>
  <c r="AF288" i="5"/>
  <c r="J288" i="5"/>
  <c r="AE291" i="5"/>
  <c r="I291" i="5"/>
  <c r="AD296" i="5"/>
  <c r="AB296" i="5"/>
  <c r="AE296" i="5"/>
  <c r="I296" i="5"/>
  <c r="AC296" i="5"/>
  <c r="AH297" i="5"/>
  <c r="U297" i="5"/>
  <c r="AI297" i="5"/>
  <c r="AC299" i="5"/>
  <c r="AF299" i="5"/>
  <c r="J299" i="5"/>
  <c r="AD299" i="5"/>
  <c r="AB299" i="5"/>
  <c r="AF306" i="5"/>
  <c r="J306" i="5"/>
  <c r="AB306" i="5"/>
  <c r="AC306" i="5"/>
  <c r="AE306" i="5"/>
  <c r="I306" i="5"/>
  <c r="AD306" i="5"/>
  <c r="AF314" i="5"/>
  <c r="J314" i="5"/>
  <c r="AB314" i="5"/>
  <c r="AD314" i="5"/>
  <c r="AC314" i="5"/>
  <c r="AE314" i="5"/>
  <c r="I314" i="5"/>
  <c r="U319" i="5"/>
  <c r="AI319" i="5"/>
  <c r="AG319" i="5"/>
  <c r="AF320" i="5"/>
  <c r="J320" i="5"/>
  <c r="AB320" i="5"/>
  <c r="AE320" i="5"/>
  <c r="I320" i="5"/>
  <c r="AC320" i="5"/>
  <c r="AD320" i="5"/>
  <c r="AD330" i="5"/>
  <c r="AC330" i="5"/>
  <c r="AB330" i="5"/>
  <c r="AE330" i="5"/>
  <c r="I330" i="5"/>
  <c r="AF330" i="5"/>
  <c r="J330" i="5"/>
  <c r="AC345" i="5"/>
  <c r="AD345" i="5"/>
  <c r="AB345" i="5"/>
  <c r="AE345" i="5"/>
  <c r="I345" i="5"/>
  <c r="AF345" i="5"/>
  <c r="J345" i="5"/>
  <c r="AF110" i="5"/>
  <c r="J110" i="5"/>
  <c r="AF114" i="5"/>
  <c r="J114" i="5"/>
  <c r="AF118" i="5"/>
  <c r="J118" i="5"/>
  <c r="AF122" i="5"/>
  <c r="J122" i="5"/>
  <c r="AF126" i="5"/>
  <c r="J126" i="5"/>
  <c r="AF130" i="5"/>
  <c r="J130" i="5"/>
  <c r="AF134" i="5"/>
  <c r="J134" i="5"/>
  <c r="AF138" i="5"/>
  <c r="J138" i="5"/>
  <c r="AF142" i="5"/>
  <c r="J142" i="5"/>
  <c r="AF146" i="5"/>
  <c r="J146" i="5"/>
  <c r="AF150" i="5"/>
  <c r="J150" i="5"/>
  <c r="AF154" i="5"/>
  <c r="J154" i="5"/>
  <c r="AF158" i="5"/>
  <c r="J158" i="5"/>
  <c r="AF162" i="5"/>
  <c r="J162" i="5"/>
  <c r="AF166" i="5"/>
  <c r="J166" i="5"/>
  <c r="AF170" i="5"/>
  <c r="J170" i="5"/>
  <c r="AF174" i="5"/>
  <c r="J174" i="5"/>
  <c r="AF178" i="5"/>
  <c r="J178" i="5"/>
  <c r="AF182" i="5"/>
  <c r="J182" i="5"/>
  <c r="AF186" i="5"/>
  <c r="J186" i="5"/>
  <c r="AF190" i="5"/>
  <c r="J190" i="5"/>
  <c r="AF194" i="5"/>
  <c r="J194" i="5"/>
  <c r="AF198" i="5"/>
  <c r="J198" i="5"/>
  <c r="AF202" i="5"/>
  <c r="J202" i="5"/>
  <c r="AF206" i="5"/>
  <c r="J206" i="5"/>
  <c r="AF210" i="5"/>
  <c r="J210" i="5"/>
  <c r="AF214" i="5"/>
  <c r="J214" i="5"/>
  <c r="AF218" i="5"/>
  <c r="J218" i="5"/>
  <c r="AE225" i="5"/>
  <c r="I225" i="5"/>
  <c r="AC225" i="5"/>
  <c r="U227" i="5"/>
  <c r="AI227" i="5"/>
  <c r="AC227" i="5"/>
  <c r="AF227" i="5"/>
  <c r="J227" i="5"/>
  <c r="AE233" i="5"/>
  <c r="I233" i="5"/>
  <c r="AC233" i="5"/>
  <c r="U235" i="5"/>
  <c r="AI235" i="5"/>
  <c r="AC235" i="5"/>
  <c r="AF235" i="5"/>
  <c r="J235" i="5"/>
  <c r="U244" i="5"/>
  <c r="AI244" i="5"/>
  <c r="AG244" i="5"/>
  <c r="AH245" i="5"/>
  <c r="U245" i="5"/>
  <c r="AI245" i="5"/>
  <c r="AF246" i="5"/>
  <c r="J246" i="5"/>
  <c r="AB246" i="5"/>
  <c r="AC246" i="5"/>
  <c r="AE246" i="5"/>
  <c r="I246" i="5"/>
  <c r="AC247" i="5"/>
  <c r="AF247" i="5"/>
  <c r="J247" i="5"/>
  <c r="AD247" i="5"/>
  <c r="AH250" i="5"/>
  <c r="U250" i="5"/>
  <c r="AI250" i="5"/>
  <c r="AD252" i="5"/>
  <c r="AB252" i="5"/>
  <c r="AE252" i="5"/>
  <c r="I252" i="5"/>
  <c r="U260" i="5"/>
  <c r="AI260" i="5"/>
  <c r="AG260" i="5"/>
  <c r="AH261" i="5"/>
  <c r="U261" i="5"/>
  <c r="AI261" i="5"/>
  <c r="AF262" i="5"/>
  <c r="J262" i="5"/>
  <c r="AB262" i="5"/>
  <c r="AC262" i="5"/>
  <c r="AE262" i="5"/>
  <c r="I262" i="5"/>
  <c r="AC263" i="5"/>
  <c r="AF263" i="5"/>
  <c r="J263" i="5"/>
  <c r="AD263" i="5"/>
  <c r="AH266" i="5"/>
  <c r="U266" i="5"/>
  <c r="AI266" i="5"/>
  <c r="AD268" i="5"/>
  <c r="AB268" i="5"/>
  <c r="AE268" i="5"/>
  <c r="I268" i="5"/>
  <c r="U276" i="5"/>
  <c r="AI276" i="5"/>
  <c r="AG276" i="5"/>
  <c r="AH277" i="5"/>
  <c r="U277" i="5"/>
  <c r="AI277" i="5"/>
  <c r="AF278" i="5"/>
  <c r="J278" i="5"/>
  <c r="AB278" i="5"/>
  <c r="AC278" i="5"/>
  <c r="AE278" i="5"/>
  <c r="I278" i="5"/>
  <c r="AC279" i="5"/>
  <c r="AF279" i="5"/>
  <c r="J279" i="5"/>
  <c r="AD279" i="5"/>
  <c r="AH282" i="5"/>
  <c r="U282" i="5"/>
  <c r="AI282" i="5"/>
  <c r="AD284" i="5"/>
  <c r="AB284" i="5"/>
  <c r="AE284" i="5"/>
  <c r="I284" i="5"/>
  <c r="U292" i="5"/>
  <c r="AI292" i="5"/>
  <c r="AG292" i="5"/>
  <c r="AH293" i="5"/>
  <c r="U293" i="5"/>
  <c r="AI293" i="5"/>
  <c r="AF294" i="5"/>
  <c r="J294" i="5"/>
  <c r="AB294" i="5"/>
  <c r="AC294" i="5"/>
  <c r="AE294" i="5"/>
  <c r="I294" i="5"/>
  <c r="AC295" i="5"/>
  <c r="AF295" i="5"/>
  <c r="J295" i="5"/>
  <c r="AD295" i="5"/>
  <c r="AH298" i="5"/>
  <c r="U298" i="5"/>
  <c r="AI298" i="5"/>
  <c r="AD300" i="5"/>
  <c r="AB300" i="5"/>
  <c r="AE300" i="5"/>
  <c r="I300" i="5"/>
  <c r="U308" i="5"/>
  <c r="AI308" i="5"/>
  <c r="AG308" i="5"/>
  <c r="AH309" i="5"/>
  <c r="U309" i="5"/>
  <c r="AI309" i="5"/>
  <c r="AF310" i="5"/>
  <c r="J310" i="5"/>
  <c r="AB310" i="5"/>
  <c r="AC310" i="5"/>
  <c r="AE310" i="5"/>
  <c r="I310" i="5"/>
  <c r="AC311" i="5"/>
  <c r="AF311" i="5"/>
  <c r="J311" i="5"/>
  <c r="AD311" i="5"/>
  <c r="AH314" i="5"/>
  <c r="U314" i="5"/>
  <c r="AI314" i="5"/>
  <c r="AF316" i="5"/>
  <c r="J316" i="5"/>
  <c r="AB316" i="5"/>
  <c r="AE316" i="5"/>
  <c r="I316" i="5"/>
  <c r="AC316" i="5"/>
  <c r="AD316" i="5"/>
  <c r="AD322" i="5"/>
  <c r="AC322" i="5"/>
  <c r="AF322" i="5"/>
  <c r="J322" i="5"/>
  <c r="AB322" i="5"/>
  <c r="AE322" i="5"/>
  <c r="I322" i="5"/>
  <c r="AC329" i="5"/>
  <c r="AF329" i="5"/>
  <c r="J329" i="5"/>
  <c r="AB329" i="5"/>
  <c r="AE329" i="5"/>
  <c r="I329" i="5"/>
  <c r="AD329" i="5"/>
  <c r="AF332" i="5"/>
  <c r="J332" i="5"/>
  <c r="AB332" i="5"/>
  <c r="AD332" i="5"/>
  <c r="AC332" i="5"/>
  <c r="AE332" i="5"/>
  <c r="I332" i="5"/>
  <c r="AF336" i="5"/>
  <c r="J336" i="5"/>
  <c r="AB336" i="5"/>
  <c r="AD336" i="5"/>
  <c r="AC336" i="5"/>
  <c r="AE336" i="5"/>
  <c r="I336" i="5"/>
  <c r="U350" i="5"/>
  <c r="AI350" i="5"/>
  <c r="AG350" i="5"/>
  <c r="AD354" i="5"/>
  <c r="AE354" i="5"/>
  <c r="I354" i="5"/>
  <c r="AC354" i="5"/>
  <c r="AB354" i="5"/>
  <c r="AF354" i="5"/>
  <c r="J354" i="5"/>
  <c r="U360" i="5"/>
  <c r="AI360" i="5"/>
  <c r="AH360" i="5"/>
  <c r="AF403" i="5"/>
  <c r="J403" i="5"/>
  <c r="AB403" i="5"/>
  <c r="AC403" i="5"/>
  <c r="AE403" i="5"/>
  <c r="I403" i="5"/>
  <c r="AD403" i="5"/>
  <c r="AC110" i="5"/>
  <c r="AC114" i="5"/>
  <c r="AC118" i="5"/>
  <c r="AC122" i="5"/>
  <c r="AC126" i="5"/>
  <c r="AC130" i="5"/>
  <c r="AC134" i="5"/>
  <c r="AC138" i="5"/>
  <c r="AC142" i="5"/>
  <c r="AC146" i="5"/>
  <c r="AC150" i="5"/>
  <c r="AC154" i="5"/>
  <c r="AC158" i="5"/>
  <c r="AC162" i="5"/>
  <c r="AC166" i="5"/>
  <c r="AC170" i="5"/>
  <c r="AC174" i="5"/>
  <c r="AC178" i="5"/>
  <c r="AC182" i="5"/>
  <c r="AC186" i="5"/>
  <c r="AC190" i="5"/>
  <c r="AC194" i="5"/>
  <c r="AC198" i="5"/>
  <c r="AC202" i="5"/>
  <c r="AC206" i="5"/>
  <c r="AC210" i="5"/>
  <c r="AC214" i="5"/>
  <c r="AC218" i="5"/>
  <c r="AC223" i="5"/>
  <c r="AF223" i="5"/>
  <c r="J223" i="5"/>
  <c r="AD227" i="5"/>
  <c r="AE229" i="5"/>
  <c r="I229" i="5"/>
  <c r="AC229" i="5"/>
  <c r="AC231" i="5"/>
  <c r="AF231" i="5"/>
  <c r="J231" i="5"/>
  <c r="AF238" i="5"/>
  <c r="J238" i="5"/>
  <c r="AB238" i="5"/>
  <c r="AC238" i="5"/>
  <c r="AE238" i="5"/>
  <c r="I238" i="5"/>
  <c r="AC239" i="5"/>
  <c r="AF239" i="5"/>
  <c r="J239" i="5"/>
  <c r="AD239" i="5"/>
  <c r="AH242" i="5"/>
  <c r="U242" i="5"/>
  <c r="AI242" i="5"/>
  <c r="AD244" i="5"/>
  <c r="AB244" i="5"/>
  <c r="AE244" i="5"/>
  <c r="I244" i="5"/>
  <c r="AE247" i="5"/>
  <c r="I247" i="5"/>
  <c r="U252" i="5"/>
  <c r="AI252" i="5"/>
  <c r="AG252" i="5"/>
  <c r="AF252" i="5"/>
  <c r="J252" i="5"/>
  <c r="AH253" i="5"/>
  <c r="U253" i="5"/>
  <c r="AI253" i="5"/>
  <c r="AF254" i="5"/>
  <c r="J254" i="5"/>
  <c r="AB254" i="5"/>
  <c r="AC254" i="5"/>
  <c r="AE254" i="5"/>
  <c r="I254" i="5"/>
  <c r="U255" i="5"/>
  <c r="AI255" i="5"/>
  <c r="AC255" i="5"/>
  <c r="AF255" i="5"/>
  <c r="J255" i="5"/>
  <c r="AD255" i="5"/>
  <c r="AH258" i="5"/>
  <c r="U258" i="5"/>
  <c r="AI258" i="5"/>
  <c r="AD260" i="5"/>
  <c r="AB260" i="5"/>
  <c r="AE260" i="5"/>
  <c r="I260" i="5"/>
  <c r="AE263" i="5"/>
  <c r="I263" i="5"/>
  <c r="U268" i="5"/>
  <c r="AI268" i="5"/>
  <c r="AG268" i="5"/>
  <c r="AF268" i="5"/>
  <c r="J268" i="5"/>
  <c r="AH269" i="5"/>
  <c r="U269" i="5"/>
  <c r="AI269" i="5"/>
  <c r="AF270" i="5"/>
  <c r="J270" i="5"/>
  <c r="AB270" i="5"/>
  <c r="AC270" i="5"/>
  <c r="AE270" i="5"/>
  <c r="I270" i="5"/>
  <c r="AC271" i="5"/>
  <c r="AF271" i="5"/>
  <c r="J271" i="5"/>
  <c r="AD271" i="5"/>
  <c r="AH274" i="5"/>
  <c r="U274" i="5"/>
  <c r="AI274" i="5"/>
  <c r="AD276" i="5"/>
  <c r="AB276" i="5"/>
  <c r="AE276" i="5"/>
  <c r="I276" i="5"/>
  <c r="AE279" i="5"/>
  <c r="I279" i="5"/>
  <c r="U284" i="5"/>
  <c r="AI284" i="5"/>
  <c r="AG284" i="5"/>
  <c r="AF284" i="5"/>
  <c r="J284" i="5"/>
  <c r="AH285" i="5"/>
  <c r="U285" i="5"/>
  <c r="AI285" i="5"/>
  <c r="AF286" i="5"/>
  <c r="J286" i="5"/>
  <c r="AB286" i="5"/>
  <c r="AC286" i="5"/>
  <c r="AE286" i="5"/>
  <c r="I286" i="5"/>
  <c r="U287" i="5"/>
  <c r="AI287" i="5"/>
  <c r="AC287" i="5"/>
  <c r="AF287" i="5"/>
  <c r="J287" i="5"/>
  <c r="AD287" i="5"/>
  <c r="AH290" i="5"/>
  <c r="U290" i="5"/>
  <c r="AI290" i="5"/>
  <c r="AD292" i="5"/>
  <c r="AB292" i="5"/>
  <c r="AE292" i="5"/>
  <c r="I292" i="5"/>
  <c r="AE295" i="5"/>
  <c r="I295" i="5"/>
  <c r="U300" i="5"/>
  <c r="AI300" i="5"/>
  <c r="AG300" i="5"/>
  <c r="AH301" i="5"/>
  <c r="U301" i="5"/>
  <c r="AI301" i="5"/>
  <c r="AF302" i="5"/>
  <c r="J302" i="5"/>
  <c r="AB302" i="5"/>
  <c r="AC302" i="5"/>
  <c r="AE302" i="5"/>
  <c r="I302" i="5"/>
  <c r="AC303" i="5"/>
  <c r="AF303" i="5"/>
  <c r="J303" i="5"/>
  <c r="AD303" i="5"/>
  <c r="AH306" i="5"/>
  <c r="U306" i="5"/>
  <c r="AI306" i="5"/>
  <c r="AD308" i="5"/>
  <c r="AB308" i="5"/>
  <c r="AE308" i="5"/>
  <c r="I308" i="5"/>
  <c r="AE311" i="5"/>
  <c r="I311" i="5"/>
  <c r="U322" i="5"/>
  <c r="AI322" i="5"/>
  <c r="AG322" i="5"/>
  <c r="U327" i="5"/>
  <c r="AI327" i="5"/>
  <c r="AG327" i="5"/>
  <c r="AF328" i="5"/>
  <c r="J328" i="5"/>
  <c r="AB328" i="5"/>
  <c r="AE328" i="5"/>
  <c r="I328" i="5"/>
  <c r="AC328" i="5"/>
  <c r="AD328" i="5"/>
  <c r="AE331" i="5"/>
  <c r="I331" i="5"/>
  <c r="AD331" i="5"/>
  <c r="AC331" i="5"/>
  <c r="AB331" i="5"/>
  <c r="AF331" i="5"/>
  <c r="J331" i="5"/>
  <c r="AC337" i="5"/>
  <c r="AB337" i="5"/>
  <c r="AF337" i="5"/>
  <c r="J337" i="5"/>
  <c r="AD337" i="5"/>
  <c r="AE337" i="5"/>
  <c r="I337" i="5"/>
  <c r="AF348" i="5"/>
  <c r="J348" i="5"/>
  <c r="AB348" i="5"/>
  <c r="AE348" i="5"/>
  <c r="I348" i="5"/>
  <c r="AD348" i="5"/>
  <c r="AC348" i="5"/>
  <c r="U351" i="5"/>
  <c r="AI351" i="5"/>
  <c r="AG351" i="5"/>
  <c r="AG357" i="5"/>
  <c r="U357" i="5"/>
  <c r="AI357" i="5"/>
  <c r="AC385" i="5"/>
  <c r="AD385" i="5"/>
  <c r="AF385" i="5"/>
  <c r="J385" i="5"/>
  <c r="AE385" i="5"/>
  <c r="I385" i="5"/>
  <c r="AB385" i="5"/>
  <c r="AC381" i="5"/>
  <c r="AD381" i="5"/>
  <c r="AE381" i="5"/>
  <c r="I381" i="5"/>
  <c r="AB381" i="5"/>
  <c r="AG385" i="5"/>
  <c r="U385" i="5"/>
  <c r="AI385" i="5"/>
  <c r="AG397" i="5"/>
  <c r="U397" i="5"/>
  <c r="AI397" i="5"/>
  <c r="AE410" i="5"/>
  <c r="I410" i="5"/>
  <c r="AC410" i="5"/>
  <c r="AF410" i="5"/>
  <c r="J410" i="5"/>
  <c r="AB410" i="5"/>
  <c r="AD410" i="5"/>
  <c r="AG461" i="5"/>
  <c r="U461" i="5"/>
  <c r="AI461" i="5"/>
  <c r="U469" i="5"/>
  <c r="AI469" i="5"/>
  <c r="AG469" i="5"/>
  <c r="AF237" i="5"/>
  <c r="J237" i="5"/>
  <c r="AF241" i="5"/>
  <c r="J241" i="5"/>
  <c r="AF245" i="5"/>
  <c r="J245" i="5"/>
  <c r="AF249" i="5"/>
  <c r="J249" i="5"/>
  <c r="AF253" i="5"/>
  <c r="J253" i="5"/>
  <c r="AF257" i="5"/>
  <c r="J257" i="5"/>
  <c r="AF261" i="5"/>
  <c r="J261" i="5"/>
  <c r="AF265" i="5"/>
  <c r="J265" i="5"/>
  <c r="AF269" i="5"/>
  <c r="J269" i="5"/>
  <c r="AF273" i="5"/>
  <c r="J273" i="5"/>
  <c r="AF277" i="5"/>
  <c r="J277" i="5"/>
  <c r="AF281" i="5"/>
  <c r="J281" i="5"/>
  <c r="AF285" i="5"/>
  <c r="J285" i="5"/>
  <c r="AF289" i="5"/>
  <c r="J289" i="5"/>
  <c r="AF293" i="5"/>
  <c r="J293" i="5"/>
  <c r="AF297" i="5"/>
  <c r="J297" i="5"/>
  <c r="AF301" i="5"/>
  <c r="J301" i="5"/>
  <c r="AF305" i="5"/>
  <c r="J305" i="5"/>
  <c r="AF309" i="5"/>
  <c r="J309" i="5"/>
  <c r="AF313" i="5"/>
  <c r="J313" i="5"/>
  <c r="U318" i="5"/>
  <c r="AI318" i="5"/>
  <c r="AG318" i="5"/>
  <c r="AD326" i="5"/>
  <c r="AC326" i="5"/>
  <c r="AF326" i="5"/>
  <c r="J326" i="5"/>
  <c r="AB326" i="5"/>
  <c r="AE339" i="5"/>
  <c r="I339" i="5"/>
  <c r="AD339" i="5"/>
  <c r="AC339" i="5"/>
  <c r="AB339" i="5"/>
  <c r="AF340" i="5"/>
  <c r="J340" i="5"/>
  <c r="AB340" i="5"/>
  <c r="AD340" i="5"/>
  <c r="AC340" i="5"/>
  <c r="AC353" i="5"/>
  <c r="AD353" i="5"/>
  <c r="AF353" i="5"/>
  <c r="J353" i="5"/>
  <c r="AE353" i="5"/>
  <c r="I353" i="5"/>
  <c r="AB353" i="5"/>
  <c r="AC361" i="5"/>
  <c r="AD361" i="5"/>
  <c r="AB361" i="5"/>
  <c r="AE361" i="5"/>
  <c r="I361" i="5"/>
  <c r="AF364" i="5"/>
  <c r="J364" i="5"/>
  <c r="AB364" i="5"/>
  <c r="AE364" i="5"/>
  <c r="I364" i="5"/>
  <c r="AD364" i="5"/>
  <c r="AC364" i="5"/>
  <c r="U367" i="5"/>
  <c r="AI367" i="5"/>
  <c r="AG367" i="5"/>
  <c r="AG373" i="5"/>
  <c r="U373" i="5"/>
  <c r="AI373" i="5"/>
  <c r="AC377" i="5"/>
  <c r="AD377" i="5"/>
  <c r="AB377" i="5"/>
  <c r="AE377" i="5"/>
  <c r="I377" i="5"/>
  <c r="AF380" i="5"/>
  <c r="J380" i="5"/>
  <c r="AB380" i="5"/>
  <c r="AE380" i="5"/>
  <c r="I380" i="5"/>
  <c r="AD380" i="5"/>
  <c r="AC380" i="5"/>
  <c r="AF381" i="5"/>
  <c r="J381" i="5"/>
  <c r="U383" i="5"/>
  <c r="AI383" i="5"/>
  <c r="AG383" i="5"/>
  <c r="AG389" i="5"/>
  <c r="U389" i="5"/>
  <c r="AI389" i="5"/>
  <c r="AE402" i="5"/>
  <c r="I402" i="5"/>
  <c r="AC402" i="5"/>
  <c r="AF402" i="5"/>
  <c r="J402" i="5"/>
  <c r="AB402" i="5"/>
  <c r="AD402" i="5"/>
  <c r="AG404" i="5"/>
  <c r="U404" i="5"/>
  <c r="AI404" i="5"/>
  <c r="AC408" i="5"/>
  <c r="AF408" i="5"/>
  <c r="J408" i="5"/>
  <c r="AB408" i="5"/>
  <c r="AE408" i="5"/>
  <c r="I408" i="5"/>
  <c r="AD408" i="5"/>
  <c r="AF415" i="5"/>
  <c r="J415" i="5"/>
  <c r="AB415" i="5"/>
  <c r="AC415" i="5"/>
  <c r="AE415" i="5"/>
  <c r="I415" i="5"/>
  <c r="AD415" i="5"/>
  <c r="AE422" i="5"/>
  <c r="I422" i="5"/>
  <c r="AC422" i="5"/>
  <c r="AB422" i="5"/>
  <c r="AF422" i="5"/>
  <c r="J422" i="5"/>
  <c r="AD422" i="5"/>
  <c r="AG424" i="5"/>
  <c r="U424" i="5"/>
  <c r="AI424" i="5"/>
  <c r="AG428" i="5"/>
  <c r="U428" i="5"/>
  <c r="AI428" i="5"/>
  <c r="U438" i="5"/>
  <c r="AI438" i="5"/>
  <c r="AG438" i="5"/>
  <c r="AC237" i="5"/>
  <c r="AC241" i="5"/>
  <c r="AC245" i="5"/>
  <c r="AC249" i="5"/>
  <c r="AC253" i="5"/>
  <c r="AC257" i="5"/>
  <c r="AC261" i="5"/>
  <c r="AC265" i="5"/>
  <c r="AC269" i="5"/>
  <c r="AC273" i="5"/>
  <c r="AC277" i="5"/>
  <c r="AC281" i="5"/>
  <c r="AC285" i="5"/>
  <c r="AC289" i="5"/>
  <c r="AC293" i="5"/>
  <c r="AC297" i="5"/>
  <c r="AC301" i="5"/>
  <c r="AC305" i="5"/>
  <c r="AC309" i="5"/>
  <c r="AC313" i="5"/>
  <c r="U315" i="5"/>
  <c r="AI315" i="5"/>
  <c r="AC315" i="5"/>
  <c r="AE315" i="5"/>
  <c r="I315" i="5"/>
  <c r="AD318" i="5"/>
  <c r="AC318" i="5"/>
  <c r="AF318" i="5"/>
  <c r="J318" i="5"/>
  <c r="AB318" i="5"/>
  <c r="U323" i="5"/>
  <c r="AI323" i="5"/>
  <c r="AG323" i="5"/>
  <c r="AF324" i="5"/>
  <c r="J324" i="5"/>
  <c r="AB324" i="5"/>
  <c r="AE324" i="5"/>
  <c r="I324" i="5"/>
  <c r="AC324" i="5"/>
  <c r="AC325" i="5"/>
  <c r="AF325" i="5"/>
  <c r="J325" i="5"/>
  <c r="AB325" i="5"/>
  <c r="AE325" i="5"/>
  <c r="I325" i="5"/>
  <c r="U326" i="5"/>
  <c r="AI326" i="5"/>
  <c r="AG326" i="5"/>
  <c r="AD338" i="5"/>
  <c r="AC338" i="5"/>
  <c r="AB338" i="5"/>
  <c r="AE338" i="5"/>
  <c r="I338" i="5"/>
  <c r="AC349" i="5"/>
  <c r="AD349" i="5"/>
  <c r="AE349" i="5"/>
  <c r="I349" i="5"/>
  <c r="AB349" i="5"/>
  <c r="AG353" i="5"/>
  <c r="U353" i="5"/>
  <c r="AI353" i="5"/>
  <c r="U366" i="5"/>
  <c r="AI366" i="5"/>
  <c r="AG366" i="5"/>
  <c r="AD370" i="5"/>
  <c r="AE370" i="5"/>
  <c r="I370" i="5"/>
  <c r="AC370" i="5"/>
  <c r="AB370" i="5"/>
  <c r="AF370" i="5"/>
  <c r="J370" i="5"/>
  <c r="U382" i="5"/>
  <c r="AI382" i="5"/>
  <c r="AG382" i="5"/>
  <c r="AD386" i="5"/>
  <c r="AE386" i="5"/>
  <c r="I386" i="5"/>
  <c r="AC386" i="5"/>
  <c r="AB386" i="5"/>
  <c r="AF386" i="5"/>
  <c r="J386" i="5"/>
  <c r="U392" i="5"/>
  <c r="AI392" i="5"/>
  <c r="AH392" i="5"/>
  <c r="AF400" i="5"/>
  <c r="J400" i="5"/>
  <c r="AB400" i="5"/>
  <c r="AC400" i="5"/>
  <c r="AE400" i="5"/>
  <c r="I400" i="5"/>
  <c r="AD400" i="5"/>
  <c r="AC333" i="5"/>
  <c r="AB333" i="5"/>
  <c r="AF333" i="5"/>
  <c r="J333" i="5"/>
  <c r="AD334" i="5"/>
  <c r="AC334" i="5"/>
  <c r="AB334" i="5"/>
  <c r="AE335" i="5"/>
  <c r="I335" i="5"/>
  <c r="AD335" i="5"/>
  <c r="AC335" i="5"/>
  <c r="U362" i="5"/>
  <c r="AI362" i="5"/>
  <c r="AG362" i="5"/>
  <c r="AF368" i="5"/>
  <c r="J368" i="5"/>
  <c r="AB368" i="5"/>
  <c r="AE368" i="5"/>
  <c r="I368" i="5"/>
  <c r="AD368" i="5"/>
  <c r="U371" i="5"/>
  <c r="AI371" i="5"/>
  <c r="AC373" i="5"/>
  <c r="AD373" i="5"/>
  <c r="AF373" i="5"/>
  <c r="J373" i="5"/>
  <c r="AD374" i="5"/>
  <c r="AE374" i="5"/>
  <c r="I374" i="5"/>
  <c r="AF374" i="5"/>
  <c r="J374" i="5"/>
  <c r="AC374" i="5"/>
  <c r="AD394" i="5"/>
  <c r="AB394" i="5"/>
  <c r="AE394" i="5"/>
  <c r="I394" i="5"/>
  <c r="AF394" i="5"/>
  <c r="J394" i="5"/>
  <c r="U400" i="5"/>
  <c r="AI400" i="5"/>
  <c r="AH400" i="5"/>
  <c r="AH432" i="5"/>
  <c r="AG437" i="5"/>
  <c r="U437" i="5"/>
  <c r="AI437" i="5"/>
  <c r="AG449" i="5"/>
  <c r="U449" i="5"/>
  <c r="AI449" i="5"/>
  <c r="AC465" i="5"/>
  <c r="AD465" i="5"/>
  <c r="AF465" i="5"/>
  <c r="J465" i="5"/>
  <c r="AE465" i="5"/>
  <c r="I465" i="5"/>
  <c r="AB465" i="5"/>
  <c r="AE319" i="5"/>
  <c r="I319" i="5"/>
  <c r="AD319" i="5"/>
  <c r="AE323" i="5"/>
  <c r="I323" i="5"/>
  <c r="AD323" i="5"/>
  <c r="AE327" i="5"/>
  <c r="I327" i="5"/>
  <c r="AD327" i="5"/>
  <c r="AE333" i="5"/>
  <c r="I333" i="5"/>
  <c r="AF334" i="5"/>
  <c r="J334" i="5"/>
  <c r="AF335" i="5"/>
  <c r="J335" i="5"/>
  <c r="AC341" i="5"/>
  <c r="AB341" i="5"/>
  <c r="AF341" i="5"/>
  <c r="J341" i="5"/>
  <c r="AD342" i="5"/>
  <c r="AC342" i="5"/>
  <c r="AB342" i="5"/>
  <c r="AE343" i="5"/>
  <c r="I343" i="5"/>
  <c r="AD343" i="5"/>
  <c r="AC343" i="5"/>
  <c r="U346" i="5"/>
  <c r="AI346" i="5"/>
  <c r="AG346" i="5"/>
  <c r="AF352" i="5"/>
  <c r="J352" i="5"/>
  <c r="AB352" i="5"/>
  <c r="AE352" i="5"/>
  <c r="I352" i="5"/>
  <c r="AD352" i="5"/>
  <c r="U355" i="5"/>
  <c r="AI355" i="5"/>
  <c r="AC357" i="5"/>
  <c r="AD357" i="5"/>
  <c r="AF357" i="5"/>
  <c r="J357" i="5"/>
  <c r="AD358" i="5"/>
  <c r="AE358" i="5"/>
  <c r="I358" i="5"/>
  <c r="AF358" i="5"/>
  <c r="J358" i="5"/>
  <c r="AC358" i="5"/>
  <c r="AE373" i="5"/>
  <c r="I373" i="5"/>
  <c r="U378" i="5"/>
  <c r="AI378" i="5"/>
  <c r="AG378" i="5"/>
  <c r="AF384" i="5"/>
  <c r="J384" i="5"/>
  <c r="AB384" i="5"/>
  <c r="AE384" i="5"/>
  <c r="I384" i="5"/>
  <c r="AD384" i="5"/>
  <c r="U387" i="5"/>
  <c r="AI387" i="5"/>
  <c r="AC389" i="5"/>
  <c r="AD389" i="5"/>
  <c r="AF389" i="5"/>
  <c r="J389" i="5"/>
  <c r="AD390" i="5"/>
  <c r="AE390" i="5"/>
  <c r="I390" i="5"/>
  <c r="AF390" i="5"/>
  <c r="J390" i="5"/>
  <c r="AC390" i="5"/>
  <c r="U398" i="5"/>
  <c r="AI398" i="5"/>
  <c r="AG398" i="5"/>
  <c r="AC412" i="5"/>
  <c r="AF412" i="5"/>
  <c r="J412" i="5"/>
  <c r="AE412" i="5"/>
  <c r="I412" i="5"/>
  <c r="AB412" i="5"/>
  <c r="AD412" i="5"/>
  <c r="AG416" i="5"/>
  <c r="U416" i="5"/>
  <c r="AI416" i="5"/>
  <c r="AC420" i="5"/>
  <c r="AF420" i="5"/>
  <c r="J420" i="5"/>
  <c r="AE420" i="5"/>
  <c r="I420" i="5"/>
  <c r="AB420" i="5"/>
  <c r="AF427" i="5"/>
  <c r="J427" i="5"/>
  <c r="AB427" i="5"/>
  <c r="AC427" i="5"/>
  <c r="AE427" i="5"/>
  <c r="I427" i="5"/>
  <c r="AD427" i="5"/>
  <c r="AG477" i="5"/>
  <c r="U477" i="5"/>
  <c r="AI477" i="5"/>
  <c r="U482" i="5"/>
  <c r="AI482" i="5"/>
  <c r="AG482" i="5"/>
  <c r="AD350" i="5"/>
  <c r="AE350" i="5"/>
  <c r="I350" i="5"/>
  <c r="AF360" i="5"/>
  <c r="J360" i="5"/>
  <c r="AB360" i="5"/>
  <c r="AE360" i="5"/>
  <c r="I360" i="5"/>
  <c r="AD366" i="5"/>
  <c r="AE366" i="5"/>
  <c r="I366" i="5"/>
  <c r="AF376" i="5"/>
  <c r="J376" i="5"/>
  <c r="AB376" i="5"/>
  <c r="AE376" i="5"/>
  <c r="I376" i="5"/>
  <c r="AD382" i="5"/>
  <c r="AE382" i="5"/>
  <c r="I382" i="5"/>
  <c r="AF392" i="5"/>
  <c r="J392" i="5"/>
  <c r="AB392" i="5"/>
  <c r="AE392" i="5"/>
  <c r="I392" i="5"/>
  <c r="U394" i="5"/>
  <c r="AI394" i="5"/>
  <c r="AG394" i="5"/>
  <c r="AH396" i="5"/>
  <c r="U396" i="5"/>
  <c r="AI396" i="5"/>
  <c r="AD398" i="5"/>
  <c r="AB398" i="5"/>
  <c r="AE398" i="5"/>
  <c r="I398" i="5"/>
  <c r="AC404" i="5"/>
  <c r="AF404" i="5"/>
  <c r="J404" i="5"/>
  <c r="AE404" i="5"/>
  <c r="I404" i="5"/>
  <c r="AB404" i="5"/>
  <c r="AF407" i="5"/>
  <c r="J407" i="5"/>
  <c r="AB407" i="5"/>
  <c r="AC407" i="5"/>
  <c r="AE407" i="5"/>
  <c r="I407" i="5"/>
  <c r="AE414" i="5"/>
  <c r="I414" i="5"/>
  <c r="AC414" i="5"/>
  <c r="AB414" i="5"/>
  <c r="AF414" i="5"/>
  <c r="J414" i="5"/>
  <c r="AF419" i="5"/>
  <c r="J419" i="5"/>
  <c r="AB419" i="5"/>
  <c r="AC419" i="5"/>
  <c r="AE419" i="5"/>
  <c r="I419" i="5"/>
  <c r="AC424" i="5"/>
  <c r="AF424" i="5"/>
  <c r="J424" i="5"/>
  <c r="AB424" i="5"/>
  <c r="AE424" i="5"/>
  <c r="I424" i="5"/>
  <c r="AE426" i="5"/>
  <c r="I426" i="5"/>
  <c r="AC426" i="5"/>
  <c r="AF426" i="5"/>
  <c r="J426" i="5"/>
  <c r="AB426" i="5"/>
  <c r="AC433" i="5"/>
  <c r="AD433" i="5"/>
  <c r="AB433" i="5"/>
  <c r="AF433" i="5"/>
  <c r="J433" i="5"/>
  <c r="U434" i="5"/>
  <c r="AI434" i="5"/>
  <c r="AG434" i="5"/>
  <c r="U435" i="5"/>
  <c r="AI435" i="5"/>
  <c r="AG435" i="5"/>
  <c r="AC437" i="5"/>
  <c r="AD437" i="5"/>
  <c r="AE437" i="5"/>
  <c r="I437" i="5"/>
  <c r="AF437" i="5"/>
  <c r="J437" i="5"/>
  <c r="AH452" i="5"/>
  <c r="AD466" i="5"/>
  <c r="AE466" i="5"/>
  <c r="I466" i="5"/>
  <c r="AF466" i="5"/>
  <c r="J466" i="5"/>
  <c r="AC466" i="5"/>
  <c r="AB466" i="5"/>
  <c r="AC481" i="5"/>
  <c r="AD481" i="5"/>
  <c r="AB481" i="5"/>
  <c r="AF481" i="5"/>
  <c r="J481" i="5"/>
  <c r="AE481" i="5"/>
  <c r="I481" i="5"/>
  <c r="U330" i="5"/>
  <c r="AI330" i="5"/>
  <c r="U334" i="5"/>
  <c r="AI334" i="5"/>
  <c r="U338" i="5"/>
  <c r="AI338" i="5"/>
  <c r="U342" i="5"/>
  <c r="AI342" i="5"/>
  <c r="AD346" i="5"/>
  <c r="AE346" i="5"/>
  <c r="I346" i="5"/>
  <c r="AG347" i="5"/>
  <c r="AB350" i="5"/>
  <c r="AF356" i="5"/>
  <c r="J356" i="5"/>
  <c r="AB356" i="5"/>
  <c r="AE356" i="5"/>
  <c r="I356" i="5"/>
  <c r="AH356" i="5"/>
  <c r="U359" i="5"/>
  <c r="AI359" i="5"/>
  <c r="AC360" i="5"/>
  <c r="AD362" i="5"/>
  <c r="AE362" i="5"/>
  <c r="I362" i="5"/>
  <c r="AG363" i="5"/>
  <c r="AB366" i="5"/>
  <c r="AF372" i="5"/>
  <c r="J372" i="5"/>
  <c r="AB372" i="5"/>
  <c r="AE372" i="5"/>
  <c r="I372" i="5"/>
  <c r="AH372" i="5"/>
  <c r="U375" i="5"/>
  <c r="AI375" i="5"/>
  <c r="AC376" i="5"/>
  <c r="AD378" i="5"/>
  <c r="AE378" i="5"/>
  <c r="I378" i="5"/>
  <c r="AG379" i="5"/>
  <c r="AB382" i="5"/>
  <c r="AF388" i="5"/>
  <c r="J388" i="5"/>
  <c r="AB388" i="5"/>
  <c r="AE388" i="5"/>
  <c r="I388" i="5"/>
  <c r="AH388" i="5"/>
  <c r="U391" i="5"/>
  <c r="AI391" i="5"/>
  <c r="AC392" i="5"/>
  <c r="AF396" i="5"/>
  <c r="J396" i="5"/>
  <c r="AB396" i="5"/>
  <c r="AC396" i="5"/>
  <c r="AE396" i="5"/>
  <c r="I396" i="5"/>
  <c r="AC397" i="5"/>
  <c r="AF397" i="5"/>
  <c r="J397" i="5"/>
  <c r="AD397" i="5"/>
  <c r="AC398" i="5"/>
  <c r="U399" i="5"/>
  <c r="AI399" i="5"/>
  <c r="AD404" i="5"/>
  <c r="AE406" i="5"/>
  <c r="I406" i="5"/>
  <c r="AC406" i="5"/>
  <c r="AB406" i="5"/>
  <c r="AF406" i="5"/>
  <c r="J406" i="5"/>
  <c r="AD407" i="5"/>
  <c r="AF411" i="5"/>
  <c r="J411" i="5"/>
  <c r="AB411" i="5"/>
  <c r="AC411" i="5"/>
  <c r="AE411" i="5"/>
  <c r="I411" i="5"/>
  <c r="AD414" i="5"/>
  <c r="AC416" i="5"/>
  <c r="AF416" i="5"/>
  <c r="J416" i="5"/>
  <c r="AB416" i="5"/>
  <c r="AE416" i="5"/>
  <c r="I416" i="5"/>
  <c r="AE418" i="5"/>
  <c r="I418" i="5"/>
  <c r="AC418" i="5"/>
  <c r="AF418" i="5"/>
  <c r="J418" i="5"/>
  <c r="AB418" i="5"/>
  <c r="AD419" i="5"/>
  <c r="AD424" i="5"/>
  <c r="AD426" i="5"/>
  <c r="AC428" i="5"/>
  <c r="AF428" i="5"/>
  <c r="J428" i="5"/>
  <c r="AE428" i="5"/>
  <c r="I428" i="5"/>
  <c r="AB428" i="5"/>
  <c r="AE433" i="5"/>
  <c r="I433" i="5"/>
  <c r="AF436" i="5"/>
  <c r="J436" i="5"/>
  <c r="AB436" i="5"/>
  <c r="AE436" i="5"/>
  <c r="I436" i="5"/>
  <c r="AD436" i="5"/>
  <c r="AC436" i="5"/>
  <c r="AB437" i="5"/>
  <c r="AD438" i="5"/>
  <c r="AE438" i="5"/>
  <c r="I438" i="5"/>
  <c r="AB438" i="5"/>
  <c r="AC438" i="5"/>
  <c r="U444" i="5"/>
  <c r="AI444" i="5"/>
  <c r="AH444" i="5"/>
  <c r="AC445" i="5"/>
  <c r="AD445" i="5"/>
  <c r="AF445" i="5"/>
  <c r="J445" i="5"/>
  <c r="AE445" i="5"/>
  <c r="I445" i="5"/>
  <c r="AB445" i="5"/>
  <c r="AC449" i="5"/>
  <c r="AD449" i="5"/>
  <c r="AB449" i="5"/>
  <c r="AE449" i="5"/>
  <c r="I449" i="5"/>
  <c r="AC453" i="5"/>
  <c r="AD453" i="5"/>
  <c r="AB453" i="5"/>
  <c r="AF453" i="5"/>
  <c r="J453" i="5"/>
  <c r="U463" i="5"/>
  <c r="AI463" i="5"/>
  <c r="AG463" i="5"/>
  <c r="AF347" i="5"/>
  <c r="J347" i="5"/>
  <c r="AF351" i="5"/>
  <c r="J351" i="5"/>
  <c r="AF355" i="5"/>
  <c r="J355" i="5"/>
  <c r="AF359" i="5"/>
  <c r="J359" i="5"/>
  <c r="AF363" i="5"/>
  <c r="J363" i="5"/>
  <c r="AF367" i="5"/>
  <c r="J367" i="5"/>
  <c r="AF371" i="5"/>
  <c r="J371" i="5"/>
  <c r="AF375" i="5"/>
  <c r="J375" i="5"/>
  <c r="AF379" i="5"/>
  <c r="J379" i="5"/>
  <c r="AF383" i="5"/>
  <c r="J383" i="5"/>
  <c r="AF387" i="5"/>
  <c r="J387" i="5"/>
  <c r="AF391" i="5"/>
  <c r="J391" i="5"/>
  <c r="AF395" i="5"/>
  <c r="J395" i="5"/>
  <c r="AF399" i="5"/>
  <c r="J399" i="5"/>
  <c r="U401" i="5"/>
  <c r="AI401" i="5"/>
  <c r="AG401" i="5"/>
  <c r="AD405" i="5"/>
  <c r="AB405" i="5"/>
  <c r="U409" i="5"/>
  <c r="AI409" i="5"/>
  <c r="AG409" i="5"/>
  <c r="AD413" i="5"/>
  <c r="AB413" i="5"/>
  <c r="U417" i="5"/>
  <c r="AI417" i="5"/>
  <c r="AG417" i="5"/>
  <c r="AD421" i="5"/>
  <c r="AB421" i="5"/>
  <c r="U425" i="5"/>
  <c r="AI425" i="5"/>
  <c r="AG425" i="5"/>
  <c r="AD429" i="5"/>
  <c r="AB429" i="5"/>
  <c r="AD430" i="5"/>
  <c r="AE430" i="5"/>
  <c r="I430" i="5"/>
  <c r="AF430" i="5"/>
  <c r="J430" i="5"/>
  <c r="AF432" i="5"/>
  <c r="J432" i="5"/>
  <c r="AB432" i="5"/>
  <c r="AE432" i="5"/>
  <c r="I432" i="5"/>
  <c r="AC432" i="5"/>
  <c r="AH436" i="5"/>
  <c r="U439" i="5"/>
  <c r="AI439" i="5"/>
  <c r="AC441" i="5"/>
  <c r="AD441" i="5"/>
  <c r="AF441" i="5"/>
  <c r="J441" i="5"/>
  <c r="AD442" i="5"/>
  <c r="AE442" i="5"/>
  <c r="I442" i="5"/>
  <c r="AC442" i="5"/>
  <c r="AD446" i="5"/>
  <c r="AE446" i="5"/>
  <c r="I446" i="5"/>
  <c r="AC446" i="5"/>
  <c r="AF446" i="5"/>
  <c r="J446" i="5"/>
  <c r="AF456" i="5"/>
  <c r="J456" i="5"/>
  <c r="AB456" i="5"/>
  <c r="AE456" i="5"/>
  <c r="I456" i="5"/>
  <c r="AD456" i="5"/>
  <c r="U457" i="5"/>
  <c r="AI457" i="5"/>
  <c r="AC457" i="5"/>
  <c r="AD457" i="5"/>
  <c r="AE457" i="5"/>
  <c r="I457" i="5"/>
  <c r="AG458" i="5"/>
  <c r="AF460" i="5"/>
  <c r="J460" i="5"/>
  <c r="AB460" i="5"/>
  <c r="AE460" i="5"/>
  <c r="I460" i="5"/>
  <c r="AD460" i="5"/>
  <c r="AG470" i="5"/>
  <c r="U470" i="5"/>
  <c r="AI470" i="5"/>
  <c r="U483" i="5"/>
  <c r="AI483" i="5"/>
  <c r="AG483" i="5"/>
  <c r="U496" i="5"/>
  <c r="AI496" i="5"/>
  <c r="AH496" i="5"/>
  <c r="AD401" i="5"/>
  <c r="AB401" i="5"/>
  <c r="U405" i="5"/>
  <c r="AI405" i="5"/>
  <c r="AG405" i="5"/>
  <c r="AD409" i="5"/>
  <c r="AB409" i="5"/>
  <c r="U413" i="5"/>
  <c r="AI413" i="5"/>
  <c r="AG413" i="5"/>
  <c r="AD417" i="5"/>
  <c r="AB417" i="5"/>
  <c r="U421" i="5"/>
  <c r="AI421" i="5"/>
  <c r="AG421" i="5"/>
  <c r="AD425" i="5"/>
  <c r="AB425" i="5"/>
  <c r="AG429" i="5"/>
  <c r="U429" i="5"/>
  <c r="AI429" i="5"/>
  <c r="AF440" i="5"/>
  <c r="J440" i="5"/>
  <c r="AB440" i="5"/>
  <c r="AE440" i="5"/>
  <c r="I440" i="5"/>
  <c r="AG441" i="5"/>
  <c r="U441" i="5"/>
  <c r="AI441" i="5"/>
  <c r="U443" i="5"/>
  <c r="AI443" i="5"/>
  <c r="U448" i="5"/>
  <c r="AI448" i="5"/>
  <c r="AH448" i="5"/>
  <c r="U454" i="5"/>
  <c r="AI454" i="5"/>
  <c r="AG454" i="5"/>
  <c r="U455" i="5"/>
  <c r="AI455" i="5"/>
  <c r="AG455" i="5"/>
  <c r="AD458" i="5"/>
  <c r="AE458" i="5"/>
  <c r="I458" i="5"/>
  <c r="AB458" i="5"/>
  <c r="AC458" i="5"/>
  <c r="AC468" i="5"/>
  <c r="AE468" i="5"/>
  <c r="I468" i="5"/>
  <c r="AD468" i="5"/>
  <c r="AF468" i="5"/>
  <c r="J468" i="5"/>
  <c r="AB468" i="5"/>
  <c r="AG485" i="5"/>
  <c r="U485" i="5"/>
  <c r="AI485" i="5"/>
  <c r="AG493" i="5"/>
  <c r="U493" i="5"/>
  <c r="AI493" i="5"/>
  <c r="U464" i="5"/>
  <c r="AI464" i="5"/>
  <c r="AH464" i="5"/>
  <c r="AG473" i="5"/>
  <c r="U473" i="5"/>
  <c r="AI473" i="5"/>
  <c r="U476" i="5"/>
  <c r="AI476" i="5"/>
  <c r="AH476" i="5"/>
  <c r="AH480" i="5"/>
  <c r="U492" i="5"/>
  <c r="AI492" i="5"/>
  <c r="AH492" i="5"/>
  <c r="U498" i="5"/>
  <c r="AI498" i="5"/>
  <c r="AG498" i="5"/>
  <c r="U499" i="5"/>
  <c r="AI499" i="5"/>
  <c r="AG499" i="5"/>
  <c r="U431" i="5"/>
  <c r="AI431" i="5"/>
  <c r="AD434" i="5"/>
  <c r="AE434" i="5"/>
  <c r="I434" i="5"/>
  <c r="AF444" i="5"/>
  <c r="J444" i="5"/>
  <c r="AB444" i="5"/>
  <c r="AE444" i="5"/>
  <c r="I444" i="5"/>
  <c r="AG445" i="5"/>
  <c r="U445" i="5"/>
  <c r="AI445" i="5"/>
  <c r="U447" i="5"/>
  <c r="AI447" i="5"/>
  <c r="AD450" i="5"/>
  <c r="AE450" i="5"/>
  <c r="I450" i="5"/>
  <c r="AF450" i="5"/>
  <c r="J450" i="5"/>
  <c r="AF452" i="5"/>
  <c r="J452" i="5"/>
  <c r="AB452" i="5"/>
  <c r="AE452" i="5"/>
  <c r="I452" i="5"/>
  <c r="AC452" i="5"/>
  <c r="AH456" i="5"/>
  <c r="U459" i="5"/>
  <c r="AI459" i="5"/>
  <c r="AC461" i="5"/>
  <c r="AD461" i="5"/>
  <c r="AF461" i="5"/>
  <c r="J461" i="5"/>
  <c r="AD462" i="5"/>
  <c r="AE462" i="5"/>
  <c r="I462" i="5"/>
  <c r="AC462" i="5"/>
  <c r="AC477" i="5"/>
  <c r="AD477" i="5"/>
  <c r="AB477" i="5"/>
  <c r="AE477" i="5"/>
  <c r="I477" i="5"/>
  <c r="AD486" i="5"/>
  <c r="AE486" i="5"/>
  <c r="I486" i="5"/>
  <c r="AB486" i="5"/>
  <c r="AC486" i="5"/>
  <c r="AG489" i="5"/>
  <c r="U489" i="5"/>
  <c r="AI489" i="5"/>
  <c r="U491" i="5"/>
  <c r="AI491" i="5"/>
  <c r="AG491" i="5"/>
  <c r="AC497" i="5"/>
  <c r="AD497" i="5"/>
  <c r="AB497" i="5"/>
  <c r="AE497" i="5"/>
  <c r="I497" i="5"/>
  <c r="AF431" i="5"/>
  <c r="J431" i="5"/>
  <c r="AF435" i="5"/>
  <c r="J435" i="5"/>
  <c r="AF439" i="5"/>
  <c r="J439" i="5"/>
  <c r="AF443" i="5"/>
  <c r="J443" i="5"/>
  <c r="AF448" i="5"/>
  <c r="J448" i="5"/>
  <c r="AB448" i="5"/>
  <c r="AE448" i="5"/>
  <c r="I448" i="5"/>
  <c r="U451" i="5"/>
  <c r="AI451" i="5"/>
  <c r="AD454" i="5"/>
  <c r="AE454" i="5"/>
  <c r="I454" i="5"/>
  <c r="AF464" i="5"/>
  <c r="J464" i="5"/>
  <c r="AB464" i="5"/>
  <c r="AE464" i="5"/>
  <c r="I464" i="5"/>
  <c r="AG467" i="5"/>
  <c r="U467" i="5"/>
  <c r="AI467" i="5"/>
  <c r="AF471" i="5"/>
  <c r="J471" i="5"/>
  <c r="AB471" i="5"/>
  <c r="AE471" i="5"/>
  <c r="I471" i="5"/>
  <c r="AG472" i="5"/>
  <c r="U472" i="5"/>
  <c r="AI472" i="5"/>
  <c r="AD474" i="5"/>
  <c r="AE474" i="5"/>
  <c r="I474" i="5"/>
  <c r="AC474" i="5"/>
  <c r="AF474" i="5"/>
  <c r="J474" i="5"/>
  <c r="AF484" i="5"/>
  <c r="J484" i="5"/>
  <c r="AB484" i="5"/>
  <c r="AE484" i="5"/>
  <c r="I484" i="5"/>
  <c r="AD484" i="5"/>
  <c r="AC485" i="5"/>
  <c r="AD485" i="5"/>
  <c r="AE485" i="5"/>
  <c r="I485" i="5"/>
  <c r="AG486" i="5"/>
  <c r="AF488" i="5"/>
  <c r="J488" i="5"/>
  <c r="AB488" i="5"/>
  <c r="AE488" i="5"/>
  <c r="I488" i="5"/>
  <c r="AD488" i="5"/>
  <c r="AC493" i="5"/>
  <c r="AD493" i="5"/>
  <c r="AF493" i="5"/>
  <c r="J493" i="5"/>
  <c r="AD494" i="5"/>
  <c r="AE494" i="5"/>
  <c r="I494" i="5"/>
  <c r="AF494" i="5"/>
  <c r="J494" i="5"/>
  <c r="AC494" i="5"/>
  <c r="AF500" i="5"/>
  <c r="J500" i="5"/>
  <c r="AB500" i="5"/>
  <c r="AE500" i="5"/>
  <c r="I500" i="5"/>
  <c r="AD500" i="5"/>
  <c r="AC500" i="5"/>
  <c r="J6" i="50"/>
  <c r="J6" i="51"/>
  <c r="AF447" i="5"/>
  <c r="J447" i="5"/>
  <c r="AF451" i="5"/>
  <c r="J451" i="5"/>
  <c r="AF455" i="5"/>
  <c r="J455" i="5"/>
  <c r="AF459" i="5"/>
  <c r="J459" i="5"/>
  <c r="AF463" i="5"/>
  <c r="J463" i="5"/>
  <c r="AF467" i="5"/>
  <c r="J467" i="5"/>
  <c r="AB467" i="5"/>
  <c r="AG468" i="5"/>
  <c r="U468" i="5"/>
  <c r="AI468" i="5"/>
  <c r="AE470" i="5"/>
  <c r="I470" i="5"/>
  <c r="AB470" i="5"/>
  <c r="AC472" i="5"/>
  <c r="AE472" i="5"/>
  <c r="I472" i="5"/>
  <c r="U475" i="5"/>
  <c r="AI475" i="5"/>
  <c r="AD478" i="5"/>
  <c r="AE478" i="5"/>
  <c r="I478" i="5"/>
  <c r="AF478" i="5"/>
  <c r="J478" i="5"/>
  <c r="AF480" i="5"/>
  <c r="J480" i="5"/>
  <c r="AB480" i="5"/>
  <c r="AE480" i="5"/>
  <c r="I480" i="5"/>
  <c r="AC480" i="5"/>
  <c r="AH484" i="5"/>
  <c r="U487" i="5"/>
  <c r="AI487" i="5"/>
  <c r="AC489" i="5"/>
  <c r="AD489" i="5"/>
  <c r="AF489" i="5"/>
  <c r="J489" i="5"/>
  <c r="AD490" i="5"/>
  <c r="AE490" i="5"/>
  <c r="I490" i="5"/>
  <c r="AC490" i="5"/>
  <c r="AF469" i="5"/>
  <c r="J469" i="5"/>
  <c r="AF473" i="5"/>
  <c r="J473" i="5"/>
  <c r="AF476" i="5"/>
  <c r="J476" i="5"/>
  <c r="AB476" i="5"/>
  <c r="AE476" i="5"/>
  <c r="I476" i="5"/>
  <c r="U479" i="5"/>
  <c r="AI479" i="5"/>
  <c r="AD482" i="5"/>
  <c r="AE482" i="5"/>
  <c r="I482" i="5"/>
  <c r="AF492" i="5"/>
  <c r="J492" i="5"/>
  <c r="AB492" i="5"/>
  <c r="AE492" i="5"/>
  <c r="I492" i="5"/>
  <c r="U495" i="5"/>
  <c r="AI495" i="5"/>
  <c r="AD498" i="5"/>
  <c r="AE498" i="5"/>
  <c r="I498" i="5"/>
  <c r="AF475" i="5"/>
  <c r="J475" i="5"/>
  <c r="AF479" i="5"/>
  <c r="J479" i="5"/>
  <c r="AF483" i="5"/>
  <c r="J483" i="5"/>
  <c r="AF487" i="5"/>
  <c r="J487" i="5"/>
  <c r="AF491" i="5"/>
  <c r="J491" i="5"/>
  <c r="AF495" i="5"/>
  <c r="J495" i="5"/>
  <c r="AF499" i="5"/>
  <c r="J499" i="5"/>
  <c r="J6" i="54"/>
  <c r="J6" i="56"/>
  <c r="J6" i="25"/>
  <c r="J6" i="36"/>
</calcChain>
</file>

<file path=xl/sharedStrings.xml><?xml version="1.0" encoding="utf-8"?>
<sst xmlns="http://schemas.openxmlformats.org/spreadsheetml/2006/main" count="5186" uniqueCount="2655">
  <si>
    <t>City of Garden Grove</t>
  </si>
  <si>
    <t xml:space="preserve">Overall GAP Analysis </t>
  </si>
  <si>
    <t>Support Level:</t>
  </si>
  <si>
    <t>Priority Level:</t>
  </si>
  <si>
    <t>H</t>
  </si>
  <si>
    <t>RATINGS</t>
  </si>
  <si>
    <t>GAP Breakdown</t>
  </si>
  <si>
    <t>Functional Area</t>
  </si>
  <si>
    <t># of Requirements</t>
  </si>
  <si>
    <t>Current Satisfaction 
(0-3)</t>
  </si>
  <si>
    <t>Future Priority 
(0-3)</t>
  </si>
  <si>
    <t>Gap Scale %</t>
  </si>
  <si>
    <t>J</t>
  </si>
  <si>
    <t>K</t>
  </si>
  <si>
    <t>L</t>
  </si>
  <si>
    <t>Ratio</t>
  </si>
  <si>
    <t>Score</t>
  </si>
  <si>
    <t>Financial Modules</t>
  </si>
  <si>
    <t>System Requirements</t>
  </si>
  <si>
    <t>General Ledger</t>
  </si>
  <si>
    <t>Budget</t>
  </si>
  <si>
    <t>Accounts Payable</t>
  </si>
  <si>
    <t>Accounts Receivable</t>
  </si>
  <si>
    <t>Cash Receipts</t>
  </si>
  <si>
    <t>Purchasing</t>
  </si>
  <si>
    <t>Fixed Assets</t>
  </si>
  <si>
    <t>Projects</t>
  </si>
  <si>
    <t>Contracts</t>
  </si>
  <si>
    <t>Inventory</t>
  </si>
  <si>
    <t>Totals/Averages:</t>
  </si>
  <si>
    <t>HR / Payroll Modules</t>
  </si>
  <si>
    <t>Payroll</t>
  </si>
  <si>
    <t>Timekeeping</t>
  </si>
  <si>
    <t>Position Control</t>
  </si>
  <si>
    <t>Leave Management</t>
  </si>
  <si>
    <t>Benefits</t>
  </si>
  <si>
    <t>Training</t>
  </si>
  <si>
    <t>Rates</t>
  </si>
  <si>
    <t>Min</t>
  </si>
  <si>
    <t>Max</t>
  </si>
  <si>
    <t>Scores</t>
  </si>
  <si>
    <t>Score/Symbol Ranges</t>
  </si>
  <si>
    <t>Requirements Ratings</t>
  </si>
  <si>
    <t>Future/High</t>
  </si>
  <si>
    <t>If Future 
Rate is</t>
  </si>
  <si>
    <t>Priority Is</t>
  </si>
  <si>
    <t>Vendor Pri
Factor</t>
  </si>
  <si>
    <t>Vendor Response Point Values</t>
  </si>
  <si>
    <t>RATE</t>
  </si>
  <si>
    <t xml:space="preserve">CURRENT </t>
  </si>
  <si>
    <t>FUTURE</t>
  </si>
  <si>
    <t>LOW</t>
  </si>
  <si>
    <t>HIGH</t>
  </si>
  <si>
    <t>CODE</t>
  </si>
  <si>
    <t>DESCRIPTION</t>
  </si>
  <si>
    <t>Not Available</t>
  </si>
  <si>
    <t>Not Required</t>
  </si>
  <si>
    <t>to</t>
  </si>
  <si>
    <t>SUP</t>
  </si>
  <si>
    <t>Supported as delivered "out-of-the-box"</t>
  </si>
  <si>
    <t>Difficult or Minimum Capabilities</t>
  </si>
  <si>
    <t>Low</t>
  </si>
  <si>
    <t>M</t>
  </si>
  <si>
    <t>MOD</t>
  </si>
  <si>
    <t>Supported via modifications (screen configurations, reports, GUI tailoring, etc)</t>
  </si>
  <si>
    <t>Functional or Medium Capabilities</t>
  </si>
  <si>
    <t>Medium</t>
  </si>
  <si>
    <t>3RD</t>
  </si>
  <si>
    <t>Supported via a third party solution</t>
  </si>
  <si>
    <t>Works Very Well</t>
  </si>
  <si>
    <t>High</t>
  </si>
  <si>
    <t>C</t>
  </si>
  <si>
    <t>CST</t>
  </si>
  <si>
    <t>Supported via customization (changes to source code)</t>
  </si>
  <si>
    <t>FUT</t>
  </si>
  <si>
    <t>Will be supported in a future release</t>
  </si>
  <si>
    <t>NS</t>
  </si>
  <si>
    <t>Not supported</t>
  </si>
  <si>
    <t>CURRENT</t>
  </si>
  <si>
    <t>Difficult or minimal capabilities</t>
  </si>
  <si>
    <t>Functional or medium capabilities</t>
  </si>
  <si>
    <t>Works very well</t>
  </si>
  <si>
    <t>Functional Requirements Matrix</t>
  </si>
  <si>
    <t>TE</t>
  </si>
  <si>
    <t>&lt;=Enter 2-letter abbreviation</t>
  </si>
  <si>
    <t>Choose One Selection Only!</t>
  </si>
  <si>
    <t>Systems/Information Technology</t>
  </si>
  <si>
    <t>Current</t>
  </si>
  <si>
    <t>Future</t>
  </si>
  <si>
    <t>Comments</t>
  </si>
  <si>
    <t>Edit</t>
  </si>
  <si>
    <t>Critical</t>
  </si>
  <si>
    <t>GAP Scale</t>
  </si>
  <si>
    <t>Priority</t>
  </si>
  <si>
    <t>Ratings Response</t>
  </si>
  <si>
    <t>Additional Comments</t>
  </si>
  <si>
    <t>Vendor Score Calculations</t>
  </si>
  <si>
    <t>(1-10)</t>
  </si>
  <si>
    <t>Response</t>
  </si>
  <si>
    <t>PRI</t>
  </si>
  <si>
    <t>Module</t>
  </si>
  <si>
    <t>Section</t>
  </si>
  <si>
    <t>ID</t>
  </si>
  <si>
    <t>Type</t>
  </si>
  <si>
    <t>Allow?</t>
  </si>
  <si>
    <t>GAP</t>
  </si>
  <si>
    <t>VenResponse</t>
  </si>
  <si>
    <t>VenPRI</t>
  </si>
  <si>
    <t>VenScore</t>
  </si>
  <si>
    <t>IT</t>
  </si>
  <si>
    <t>x</t>
  </si>
  <si>
    <t>General Requirements Section</t>
  </si>
  <si>
    <t>The system should support real time on-line updates as the primary processing mode.</t>
  </si>
  <si>
    <t>The system should provide the ability to selectively archive system data based on a user-defined number of years or other user-defined criteria.  </t>
  </si>
  <si>
    <t>The system should use common master files across all functional modules, i.e.. Purchasing and AP should share a single vendor master file.</t>
  </si>
  <si>
    <t>The system product database should allow access by an SQL-based language.</t>
  </si>
  <si>
    <t>The system should contain a date/time stamp and user information reflecting an audit trail on every data element.</t>
  </si>
  <si>
    <t>The system should utilize standard Internet connection and TCP/IP protocol to access all user interfaces</t>
  </si>
  <si>
    <t>The system's access requirements through firewalls must be clearly identified and follow standard port designations.</t>
  </si>
  <si>
    <t>The system's database management system should be ODBC compliant.</t>
  </si>
  <si>
    <t>The system should provide strong field-level encryption.</t>
  </si>
  <si>
    <t>The system database should run on a SQL database.</t>
  </si>
  <si>
    <t>The system should run virtually on VMWare.</t>
  </si>
  <si>
    <t>The system should provide access from outside of the firewall by non-domain external users in accordance with generally accepted security standards.</t>
  </si>
  <si>
    <t>The system should contain toolsets to accommodate the following:</t>
  </si>
  <si>
    <t>Archiving/purging of data</t>
  </si>
  <si>
    <t>Database maintenance</t>
  </si>
  <si>
    <t>End-user interface design</t>
  </si>
  <si>
    <t>System upgrade administration and patches</t>
  </si>
  <si>
    <t>System security</t>
  </si>
  <si>
    <t>The proposed solution should offer a full suite of utility tools required to execute various system maintenance functions including:</t>
  </si>
  <si>
    <t>Backup management</t>
  </si>
  <si>
    <t>Multiple monitoring sessions</t>
  </si>
  <si>
    <t>Performance monitoring (application and system)</t>
  </si>
  <si>
    <t>Ability to monitor executing jobs</t>
  </si>
  <si>
    <t>Sufficient instrumentation to monitor batch progress and send alerts about abnormal batch status.</t>
  </si>
  <si>
    <t>Database optimization</t>
  </si>
  <si>
    <t>The system should not use any proprietary fundamental components (e.g.: vendor's proprietary programming language or DBMS.)</t>
  </si>
  <si>
    <t>The system should track system uptime and transaction response times in order to demonstrate operation within acceptable levels.</t>
  </si>
  <si>
    <t>The system should provide automated transaction back-out/roll-back should the system fail during transaction processing and/or a transaction fails to reach normal processing completion.</t>
  </si>
  <si>
    <t>The system should enable the client to enter organization-specific values in coding fields (i.e., lookup tables). These and other user configurations should be preserved around software updates (i.e., product upgrades/software releases should not overwrite client-specific coded data or configurations.)</t>
  </si>
  <si>
    <t>The system should allow on-line search capabilities based on any field or any combination of fields.</t>
  </si>
  <si>
    <t>System Help Section</t>
  </si>
  <si>
    <t>The system's on-line help should be available at the system, function, screen, and field level.</t>
  </si>
  <si>
    <t>The system's on-line help should be updated with each new version release.</t>
  </si>
  <si>
    <t>The system's on-line help should provide an index and search capability</t>
  </si>
  <si>
    <t>The system's on-line help should be context sensitive.</t>
  </si>
  <si>
    <t>The system help information should be able to be edited and/or augmented by the Client for specific additional help information. This information should be retained during upgrades.</t>
  </si>
  <si>
    <t>The vendor's support site should contain a knowledge base where users can access system related reference material and documents.</t>
  </si>
  <si>
    <t>The vendor's support site should contain complete and up-to-date manuals for all system modules and functionalities.  The manuals should be available for all available versions of the software.</t>
  </si>
  <si>
    <t>The vendor's support site should contain a complete data dictionary for all system tables and data fields.</t>
  </si>
  <si>
    <t>The system should allow override or block/no-override ability on specific error conditions and/or for specific users.</t>
  </si>
  <si>
    <t>The system's error messages should be integrated with online help functions, allowing the data entry person to be able to click on an error message and open the online help document to the appropriate section.</t>
  </si>
  <si>
    <t>The system should provide the ability to establish a standard rounding method.</t>
  </si>
  <si>
    <t>General Integration/Compatibility Section</t>
  </si>
  <si>
    <t>The system should provide full integration with standard desktop applications such as Word, Access, Excel and Adobe Acrobat. This includes the ability to import or export data directly into these desktop applications.</t>
  </si>
  <si>
    <t>The product should provide for integration and tools to easily export data to a data warehouse.</t>
  </si>
  <si>
    <t>The system should support data-transfer via flat files (e.g., ASCII, variable and/or fixed length, comma-delimited, etc.)</t>
  </si>
  <si>
    <t>The system should provide the ability to interface or integrate with OpenLDAP.</t>
  </si>
  <si>
    <t>The system should provide Microsoft Add-In capabilities.</t>
  </si>
  <si>
    <t>The system should provide a Application Program Interface (API) that allows the technical staff to enhance and integrate the system.</t>
  </si>
  <si>
    <t>User Interface Section</t>
  </si>
  <si>
    <t>The system should provide the ability to AutoFill based on a related field (i.e. auto completion of one field based on prior data entry).</t>
  </si>
  <si>
    <t>The system should provide data validation by providing error messages immediately after each field is entered, rather than waiting until the entire screen, record or transaction is finished. (account number, vendor ID, etc.)</t>
  </si>
  <si>
    <t>The system should provide a user-defined executive dashboard (financial information, key performance indicators, etc.) based on user profile</t>
  </si>
  <si>
    <t>The system should provide the capability for creating "favorites" or shortcuts to frequently used screens and reports.</t>
  </si>
  <si>
    <t>The system's controlled values should be available in drop-down boxes or popup windows.</t>
  </si>
  <si>
    <t>System error messages should appear in a consistent format across all system modules.</t>
  </si>
  <si>
    <t>The system should provide the ability to create new items by copying existing items.</t>
  </si>
  <si>
    <t>The system should provide cut and paste capabilities to move data from field to field.</t>
  </si>
  <si>
    <t>The system should allow data entry staff to have a choice of updating the system through use of a grid/spreadsheet interface options, or through GUI-based features.</t>
  </si>
  <si>
    <t>The system should have a built in calendar allowing adjustments in processing and transaction dates for holidays, weekends, etc.</t>
  </si>
  <si>
    <t>The system should provide the ability to send broadcast message by specified users at any time, as well as messages that are displayed at log-in.</t>
  </si>
  <si>
    <t>The system should provide the capability to store, retrieve, display and print imaged documents.  The solution must provide the capability to receive scanned documents from document scanners having industry-standard connection protocols (SCI, TCP/IP, etc.)</t>
  </si>
  <si>
    <t>The system should provide transaction logging or journalizing at the data base level.  The system should be able to be recover all on-line transactions from the transaction log.</t>
  </si>
  <si>
    <t>The system should provide migration paths for new fields during software upgrades.</t>
  </si>
  <si>
    <t>The system should allow for mass updates to certain fields.</t>
  </si>
  <si>
    <t>The system should provide active notifications based on specific events and conditions.</t>
  </si>
  <si>
    <t xml:space="preserve">The system should provide the use of digitized signatures in order to print electronic signatures.  </t>
  </si>
  <si>
    <t>The system should allow for the definition of default printers for each user</t>
  </si>
  <si>
    <t>Reporting &amp; Related Requirements Section</t>
  </si>
  <si>
    <t>The system should provide a robust report writer to develop customized reports. Report writing should be security enabled so that only users with the proper access certain data.</t>
  </si>
  <si>
    <t>The system should support the ability to send report to printer, file and e-mail.</t>
  </si>
  <si>
    <t>The system should present data in a graphical manner, including bar charts, line charts, pie charts, Gantt charts, etc. in reports.</t>
  </si>
  <si>
    <t>The system should provide a report design wizard to guide users through the report creation process.</t>
  </si>
  <si>
    <t>The system should provide HTML preview that allows report authors to see how reports will look when published to the web.</t>
  </si>
  <si>
    <t xml:space="preserve">The system should provide the ability to perform auto saving of a report (during development) after a user-defined period of time has passed. </t>
  </si>
  <si>
    <t>The system should provide intuitive reporting tools such as vertical rulers and guides, grids -  to facilitate report design and formatting</t>
  </si>
  <si>
    <t>The system should provide the ability to move and resize objects and select multiple objects.</t>
  </si>
  <si>
    <t>The system should provide vertical text rotation.</t>
  </si>
  <si>
    <t>The system should allow hyperlinks to be embedded into reports.</t>
  </si>
  <si>
    <t xml:space="preserve">The system should provide automated alerts and checks that quickly find broken links, formula errors, and dependency issues. </t>
  </si>
  <si>
    <t>The system should provide a formula editor to assist in adding formulas to the report.</t>
  </si>
  <si>
    <t>The system should provide the ability to export to XML, PDF, HTML, XLS (and XLSX), DOCX (and DOCX), etc.</t>
  </si>
  <si>
    <t>The system should provide mail merge with MS Word.</t>
  </si>
  <si>
    <t>The system should provide the ability to setup prompts based on dynamic values.  This means that report designers do not have to maintain static prompt value lists within individual reports. Instead, they can reuse existing prompts stored in the repository.</t>
  </si>
  <si>
    <t>The system should enable security setup for reporting.  This may include restricting users from running reports on activity that is unrelated to what they do.</t>
  </si>
  <si>
    <t>The system should allow for developing customized reports that can extract information from several subsystems and produce them on the same report.</t>
  </si>
  <si>
    <t>The system should allow users to set up folders to organize the various types of previously created reports (such as by department or function of the report)</t>
  </si>
  <si>
    <t>The system should provide the ability to drill down, drill up, and/or drill around (create cross tabs) to supporting documents and related transactions from any field within the system.</t>
  </si>
  <si>
    <t>The system should allow for system generated reports be copied over to user libraries where they can be modified without altering the original report.</t>
  </si>
  <si>
    <t>The system should provide the capability to use "English" descriptions and/or an industry standard vocabulary for data elements, rather than specifying the exact data element name.</t>
  </si>
  <si>
    <t>The system's report writer should come with a library of canned reports that have been specifically developed for the report writer application.  These pre-developed reports should be available as a starting point to allow the client to modify and refine them to their own needs.  Examples of reports may include account listings, purchase order status reports, accounts payable detailed transaction listings, etc.</t>
  </si>
  <si>
    <t xml:space="preserve">The system should provide a full set of reports that are in compliance with AICPA, GASB, FASB and GAAP standards. </t>
  </si>
  <si>
    <t>The system should provide the capability to generate letters and notices to user-defined groups.</t>
  </si>
  <si>
    <t>The system should provide the capability to produce mailing labels.</t>
  </si>
  <si>
    <t>The system should allow users to add or remove reports and templates to/from menus with proper security.  Changes &amp; updates should be retained during system updates.</t>
  </si>
  <si>
    <t>System Security Section</t>
  </si>
  <si>
    <t>The system should track the use of the system by authorized users.</t>
  </si>
  <si>
    <t>The system should have the ability to report attempts by unauthorized users to use the system.</t>
  </si>
  <si>
    <t>The system should have the ability to copy a security profile.</t>
  </si>
  <si>
    <t>The system should provide e-commerce security including customer authentication and encryption to protect customer data.</t>
  </si>
  <si>
    <t>The system's e-commerce capabilities should be PCI-compliant.</t>
  </si>
  <si>
    <t>The system should support standard Internet security including, but not limited to Secure Socket Layers (SSL).  If SSL is not supported, please describe the supported Digital Certificates.</t>
  </si>
  <si>
    <t>The system should have the ability to define user access based on:</t>
  </si>
  <si>
    <t>Departments/Division</t>
  </si>
  <si>
    <t>Roles/Groups</t>
  </si>
  <si>
    <t>Individuals</t>
  </si>
  <si>
    <t>Application</t>
  </si>
  <si>
    <t>IP address</t>
  </si>
  <si>
    <t>Report</t>
  </si>
  <si>
    <t>Screen</t>
  </si>
  <si>
    <t>Databases</t>
  </si>
  <si>
    <t>Tables</t>
  </si>
  <si>
    <t>Documents</t>
  </si>
  <si>
    <t>Data Elements/Fields</t>
  </si>
  <si>
    <t>The system should have the ability to define and lookup a user based on:</t>
  </si>
  <si>
    <t>User Name</t>
  </si>
  <si>
    <t>Role</t>
  </si>
  <si>
    <t>Department or Division Name/Number</t>
  </si>
  <si>
    <t>Date user was created</t>
  </si>
  <si>
    <t>Last login</t>
  </si>
  <si>
    <t>The system should allow users to review security transaction history in a report.</t>
  </si>
  <si>
    <t>The system should be able to automatically sign a dormant user off of the system after a user-defined time period.</t>
  </si>
  <si>
    <t>The system should provide ability to view or obtain security reports showing:</t>
  </si>
  <si>
    <t>Security breaches or attempts</t>
  </si>
  <si>
    <t>Unauthorized system use</t>
  </si>
  <si>
    <t>Authorized system use</t>
  </si>
  <si>
    <t>Changes to security profiles</t>
  </si>
  <si>
    <t>Security snapshot on a specific time period specified by the user</t>
  </si>
  <si>
    <t>System Workflow Section</t>
  </si>
  <si>
    <t>The system should provide for the electronic management, approval routing, and reporting of work generated by individuals such as requisitions (including capital asset requisitions &amp; project requests), purchase orders, journal entries, etc.</t>
  </si>
  <si>
    <t>The system should come with a library of canned workflow models that have been specifically developed for the workflow application.  These pre-developed models should be available as a starting point to allow the client to modify and refine them to their own needs.</t>
  </si>
  <si>
    <t>The system should provide for e-mail notification or on-line notification of documents or items pending approval.</t>
  </si>
  <si>
    <t>The system should allow the flow of work to be defined based on any data element or combination of data elements from initiation of a work queue item through various in-process, review, and approval activities (for all system modules). The work queue will follow a logical progression.</t>
  </si>
  <si>
    <t>The system should have the ability to re-direct an approval based on workflow rules and setup.</t>
  </si>
  <si>
    <t>The system work queue items should allow for on-line modification based on user defined parameters.</t>
  </si>
  <si>
    <t>The system work queue items should be able to have minor edits without the system re-triggering the approval back to the person who initiated it.</t>
  </si>
  <si>
    <t>The system should provide for notes/comments on the workflow steps</t>
  </si>
  <si>
    <t>The system should record user id and date on notes/comments</t>
  </si>
  <si>
    <t>The system should be able to send a standardized and/or customized notification to a user explaining why the document was rejected or unapproved (with user and date information)</t>
  </si>
  <si>
    <t>The system should allow the viewing of workflow items by their status (pending approval, approved, rejected, etc.) in real time.</t>
  </si>
  <si>
    <t xml:space="preserve">The system should allow electronic approval to be delegated to another individual in the event of ones absence </t>
  </si>
  <si>
    <t>GL</t>
  </si>
  <si>
    <t>System Setup Section</t>
  </si>
  <si>
    <t xml:space="preserve">The system should allow for the setup of a heirarchical account structure to allow for the grouping or rollup of cost centers and accounts (chart of accounts) for G/L reporting and on-line inquiry.  </t>
  </si>
  <si>
    <t>The system should provide the ability to define the types of accounts that can be used in conjunction with any given cost center.  For example, a cost center can be restricted so that it can only be paired with revenue and expense accounts (and not asset/liability accounts).</t>
  </si>
  <si>
    <t xml:space="preserve">The system should provide the ability to define the subsystems in which a specific account can be used.  For example, the Office Supplies account can be used for Purchasing, Accounts Payable, and the General Ledger transactions, but it cannot be used in connection with Accounts Receivable transactions.  </t>
  </si>
  <si>
    <t>The system should provide the ability to assign a responsible person to each cost center.</t>
  </si>
  <si>
    <t>The system should allow for the creation of shortcut account numbers in order to simplify data entry.  A short series of numbers can be entered instead of the fully qualified account.</t>
  </si>
  <si>
    <t>The system should allow for the setup of user defined month-end posting restrictions to:</t>
  </si>
  <si>
    <t>Allow each month to be defined as open or closed.</t>
  </si>
  <si>
    <t xml:space="preserve">Define the number of days in which users can post back to the prior month.  The system should have the capability to define this by subsystem.  For example, after the 10th day of the month, AP cannot post back to the prior month and after the 15th day of the month, no GL transactions can be booked to the prior month.  </t>
  </si>
  <si>
    <t>Allow administrators the ability to override blocks so they can post back to previous months, if necessary.</t>
  </si>
  <si>
    <t>The system should provide the ability to define the number of reporting periods within a fiscal year.This would allow for the separation of unique periods (13th, 14th, etc.) for balance forward entries, audit required adjustments, and other special closing entries.</t>
  </si>
  <si>
    <t xml:space="preserve">The system should automatically assign journal entry numbers. If different departments wil be preparing journal entries, then the system should provide the abiltiy to inquire and report based on department. </t>
  </si>
  <si>
    <t>General Operating Requirements Section</t>
  </si>
  <si>
    <t xml:space="preserve">Transactions from subsystems should automatically update the General Ledger in real time.  </t>
  </si>
  <si>
    <t xml:space="preserve">The system should allow processing in the current period, future periods, and previous periods. </t>
  </si>
  <si>
    <t>The system should provide the ability to associate each transaction with a user name/user number, job number, entry date and time.</t>
  </si>
  <si>
    <t>The system should be able to maintain a history of all changes made to accounts and cost centers (not only the latest change).</t>
  </si>
  <si>
    <t>The system should have the ability to run a utility to change old accounts to new accounts, including the update of all historical transactions.  The ability to inquire and/or view all historical transactions should still be available.</t>
  </si>
  <si>
    <t>The system should provide authorized users the ability to reverse transactions, provided that there is an audit trail.  The system should retain the data within the batch/journal so it can be reposted with corrections, if necessary.</t>
  </si>
  <si>
    <t>The system should provide the ability to copy accounts to facilitate the entry of similar records.</t>
  </si>
  <si>
    <t>The system should provide for recurring journal entry templates which can be used to create a journal entry with the same accounts and debit and credit transactions.</t>
  </si>
  <si>
    <t>The system should have the ability to automate allocations based upon user defined rules and calculations for the following:</t>
  </si>
  <si>
    <t>The allocation of indirect costs, fringe costs, space costs, or other.</t>
  </si>
  <si>
    <t>Pooled investment interest allocation based on average daily cash balance or other chart of accounts criteria.</t>
  </si>
  <si>
    <t xml:space="preserve">The system should automatically generate accrual reversal entries for posting to the next accounting period or to a user defined period. </t>
  </si>
  <si>
    <t>The system should provide a free form text field on journal entries that allows for ample space to include a several sentence description.</t>
  </si>
  <si>
    <t xml:space="preserve">The system should provide the ability to calculate and post balance forward entries to a new year.  The balances should be automatically updated as additional adjustments are made to the open (prior) year. </t>
  </si>
  <si>
    <t>Inquiry and Reporting Requirements Section</t>
  </si>
  <si>
    <t>The system should provide the ability to generate financial reports, including the CAFR, Single Audit Report and any other externally required reports.</t>
  </si>
  <si>
    <t>They system should provide the ability to report variances between actual and forecasted cash balances.</t>
  </si>
  <si>
    <t>The system should provide the ability to run reports/inquiries with the option of including unposted transactions.</t>
  </si>
  <si>
    <t xml:space="preserve">The system should allow for the development of customized reports to meet the client's specific reporting requirements. </t>
  </si>
  <si>
    <t>Bank Reconciliation Section</t>
  </si>
  <si>
    <t>The system should provide for automatic matching of bank transactions with general ledger transactions based on configurable matching rules for more precise automatic reconciliation.</t>
  </si>
  <si>
    <t>The system should allow manual matching in order to enable a user to resolve unreconciled transactions for unique situations and override automatic reconciliation matching results.</t>
  </si>
  <si>
    <t>The system should allow the user to re-run reconciliations from prior months for corrections or to include auditor adjustments for prior years.</t>
  </si>
  <si>
    <t>The system should allow for the entry of notes/comments in association with unreconciled transactions.</t>
  </si>
  <si>
    <t>The system should allow for date sensitive reporting.  For example, a check issued in January but not cleared until April should show as outstanding when running January, February and March reports, even if the current month is May.</t>
  </si>
  <si>
    <t>The system should track check activity dates, such as issue date, void date, reversal date, cleared date, stop payment date, escheat date, etc.</t>
  </si>
  <si>
    <t>BU</t>
  </si>
  <si>
    <t>Budget Management</t>
  </si>
  <si>
    <t/>
  </si>
  <si>
    <t>The system should integrate with Human Resources (Position Control), Payroll, General Ledger, Purchasing, Grant Management, Project Accounting and other applicable subsystems.</t>
  </si>
  <si>
    <t>The system should provide the ability to keep multiple budget years open at the same time.</t>
  </si>
  <si>
    <t>The system should provide the ability to make dollar and percentage adjustments by budget line item or line item group and sustain audit trails for all changes.</t>
  </si>
  <si>
    <t>The system should allow for budget based projections, including:</t>
  </si>
  <si>
    <t>The ability to compute "what if" scenarios using user defined calculations.</t>
  </si>
  <si>
    <t>The system should provide the ability to create, maintain and compare multiple budget levels to track each stage of the budget development cycle. The system should track changes/comments at each level.</t>
  </si>
  <si>
    <t>The system should allow for departmental budgets to be moved to the next budget level independent of each other. (as departments submit their budget, they can be moved to the next level for Budget review)</t>
  </si>
  <si>
    <t>The system should allow unused budgets to be carried forward to the next year and tracked as carryover budgets.</t>
  </si>
  <si>
    <t>The system should allow budgets to be copied forward from the current budget.</t>
  </si>
  <si>
    <t>Budget Reporting Requirements Section</t>
  </si>
  <si>
    <t>The system should provide reports to manage budgeted positions to actual salaries/hours/FTE's.</t>
  </si>
  <si>
    <t>The system have the ability to develop exception reports (e.g. accounts that are 75% expended at mid-year).</t>
  </si>
  <si>
    <t>The system should allow for drilling down to budget justification or other detailed budget development information from budget reports.</t>
  </si>
  <si>
    <t>The system should allow for reporting on project budgets that cross mutliple fiscal years.</t>
  </si>
  <si>
    <t>Budget Development &amp; Preparation Requirements Section</t>
  </si>
  <si>
    <t>The system should provide on-line budget preparation capabilities to all departments based on security permissions.</t>
  </si>
  <si>
    <t>The system should provide a choice of budget initialization methods (e.g. prior year actuals x % change, prior year adopted x % change, prior year amended x % change, zero balance, etc.)</t>
  </si>
  <si>
    <t xml:space="preserve">The system should allow for a variety of methods by which </t>
  </si>
  <si>
    <t>The system should provide a flexible way of preparing budget details that is not restricted to the attributes of the chart of accounts.  (The ability to budget at lower or more detailed levels than the chart of accounts allows for)</t>
  </si>
  <si>
    <t xml:space="preserve">The system should provide the ability to budget by position.  It should have the ability to handle approved agreements by bargaining unit and estimated increases, salary and step pay plans.  </t>
  </si>
  <si>
    <t>The system should provide the ability to accommodate project contingency line items in budgets.</t>
  </si>
  <si>
    <t>The system should provide the ability to maintain narrative information such as goals and objectives, justifications, and performance criteria. Justifications should be able to be maintained at the lowest level of budget line item.</t>
  </si>
  <si>
    <t>The system should allow for comments to be entered on any budget line item.</t>
  </si>
  <si>
    <t>The system should allow for prior year detailed information/justifications to be copied to the current fiscal year for budget initialization.</t>
  </si>
  <si>
    <t>The system should provide users the ability to enter budget requests (modifications, transfers,etc.) on-line.</t>
  </si>
  <si>
    <t>The system should provide the ability to electronically route the following while maintaining a complete audit trail:</t>
  </si>
  <si>
    <t>Budgets for approval.  The approver should be able to make changes to the budget.</t>
  </si>
  <si>
    <t>Proposed budgetary transfers/changes. Different approval requirements should be able to be established based on the transfer type (additional funding vs. transfer of monies within the same package)</t>
  </si>
  <si>
    <t>Budget Setup and Controls Requirements Section</t>
  </si>
  <si>
    <t>The system should provide the ability to setup and apply budgetary controls at any level of the account structure (by line item or budget group FGD), as established in the chart of accounts.</t>
  </si>
  <si>
    <t>The system should accommodate multi-year (inception to date) budget controls.</t>
  </si>
  <si>
    <t xml:space="preserve">The system should allow for the designation of whether a warning or a block will occur when a user attempts to enter a transaction that exceeds the available funds in the budget.  This should be available for each stage of budget checking (requisition, purchase order, invoice, check), </t>
  </si>
  <si>
    <t>The system should allow authorized users the ability to establish a tolerance percentage or any other user defined constraint before the over-budget condition is blocked or warned.</t>
  </si>
  <si>
    <t xml:space="preserve">The system should provide the ability to summarize budgets based on account attributes (groupings) that are built into the account structure in the General Ledger and Project Ledger.  </t>
  </si>
  <si>
    <t>AP</t>
  </si>
  <si>
    <t>The system should integrate with the Purchasing module, General Ledger, Encumbrance, Inventory, Project Ledger, Fixed Assets, Contracts, and possibly the Grants module.</t>
  </si>
  <si>
    <t>The system should have the capability to prevent unauthorized users from modifying invoice data once the invoice has been approved and released.</t>
  </si>
  <si>
    <t>The system should have the following capabilities related to vendor returns:</t>
  </si>
  <si>
    <t>The system should maintain credit memo balances for vendor(s) in order to offset future invoices.</t>
  </si>
  <si>
    <t>The system should have the ability to apply a credit memo to more than one vendor invoice</t>
  </si>
  <si>
    <t>The system should prevent payments to vendors with credit or zero balances</t>
  </si>
  <si>
    <t>The system should have the following 1099 related capabilities:</t>
  </si>
  <si>
    <t>The system should have the capability to generate 1099 IRS reports on standard forms and also to transmit 1099 information electronically</t>
  </si>
  <si>
    <t>The system should include mandated 1099 updates with annual maintenance releases.</t>
  </si>
  <si>
    <t>The system should provide the ability to indicate that a vendor is 1099 but then allow the user to exclude individual payments from the 1099 transactions for that vendor.</t>
  </si>
  <si>
    <t>The system should provide the ability to generate amended 1099s.</t>
  </si>
  <si>
    <t>The system should allow the user to request separate checks when multiple invoices are being processed for the same vendor.</t>
  </si>
  <si>
    <t>The system should support multiple payment types (e.g., system generated checks, manual checks, wire transfers, procurement cards, ACH, etc.)</t>
  </si>
  <si>
    <t>The system should allow authorized users to withhold payments to a vendor even though the invoice is due.</t>
  </si>
  <si>
    <t>The system should provide the ability to automatically calculate discounts when the check payment date is the same as, or prior to, the discount due date.</t>
  </si>
  <si>
    <t>The system should provide the ability to override the defaulted vendor discount.</t>
  </si>
  <si>
    <t>The system should come with a time and expense functionality for the tracking of travel advances and travel expense reports.</t>
  </si>
  <si>
    <t>The system should have an automatic interface with banking institution(s) to allow for electronic ACH payments and other digital functions (positive pay, stop payments, voids, etc).</t>
  </si>
  <si>
    <t>The system should have the ability to electronically notify vendors of pending ACH payments and/or when payments have been made to their accounts.</t>
  </si>
  <si>
    <t xml:space="preserve">The system should provide the ability to create user-defined recurring invoices.  </t>
  </si>
  <si>
    <t>The system should provide multiple payment selection criteria (i.e.: by due date, by vendor, invoice category/group, by invoice number, by account number, by department number, etc.) in order to allow the user to pay based on various factors.</t>
  </si>
  <si>
    <t>The system should provide the option to automatically split freight or shipping charges among split accounts within an invoice</t>
  </si>
  <si>
    <t>For telephone, utility or similar bills, the system should provide the ability for users to set up distribution codes for the allocation of the invoiced amounts to various departments.</t>
  </si>
  <si>
    <t>System Setup Requirements Section</t>
  </si>
  <si>
    <t>The system should automatically calculate the payment due date based on user-defined criteria for each vendor (for example, 30 days from the receipt date of an invoice).  The user should be able to over-ride the system produced date.</t>
  </si>
  <si>
    <t>The system should allow for user-defined aging criteria for reporting.</t>
  </si>
  <si>
    <t>Reporting Requirements Section</t>
  </si>
  <si>
    <t xml:space="preserve">The system should provide standard and customized reports. Standard reports should, at a minimum, include Cash Disbursements Journal, Open Payables Listing, Accounts Payable Aging Report, Outstanding Invoice Listing, Cash Requirements Report, Check Register, Outstanding Checks, Cleared Checks, Check Reconciliation Report, Vendor List, Void and Stale Dated Report, ACH/Wire Report, and Inactive Vendor List. </t>
  </si>
  <si>
    <t>AR</t>
  </si>
  <si>
    <t>The system should provide the ability to categorize receivables by sales/receivable type.</t>
  </si>
  <si>
    <t>The system should provide the ability to generate reminders for follow-up with a customer.</t>
  </si>
  <si>
    <t>Statements/Invoices Requirements Section</t>
  </si>
  <si>
    <t>The system should provide electronic billing capabilities and the ability to email invoices/statements to customers.</t>
  </si>
  <si>
    <t>The system should be able to generate customer statements showing beginning balance, charges during the month, credits during the month, other adjustments, aging and ending balance.</t>
  </si>
  <si>
    <t>The system should be able to bill partial payment invoices.</t>
  </si>
  <si>
    <t>The system should support tear-off remittance advices that the customer can return with the payment.</t>
  </si>
  <si>
    <t>The system should allow users to print invoices and/or statements by any sort order (i.e. by customer number, customer name, zip code, payment status, etc).</t>
  </si>
  <si>
    <t>The system should provide the ability to include informational messages on invoices/statements.</t>
  </si>
  <si>
    <t xml:space="preserve">The system should allow users to suppress statements with zero and credit balances. </t>
  </si>
  <si>
    <t>Customer Requirements Section</t>
  </si>
  <si>
    <t xml:space="preserve">The system should provide the ability to assign a different class code for each type of customer.  </t>
  </si>
  <si>
    <t xml:space="preserve">The system should provide the ability to maintain customer correspondence and internal notes/comments (for example: Customer has paid with NSF checks in the past, etc. ) </t>
  </si>
  <si>
    <t>Billing Requirements Section</t>
  </si>
  <si>
    <t>The system must be able to accommodate internal service billings.</t>
  </si>
  <si>
    <t>The system should provide the ability to set up recurring billing based on contract specifications (i.e.: begin date, end date, insurance information, frequency, amount).</t>
  </si>
  <si>
    <t>The system should provide the ability to generate bills by type of charge and/or type of customer.</t>
  </si>
  <si>
    <t>The system should provide the ability to suspend billing on items disputed by the customer.</t>
  </si>
  <si>
    <t>The system should be able to produce customer refund checks by automatically creating an AP invoice record based on the AR/CR refund information.</t>
  </si>
  <si>
    <t>Delinquencies</t>
  </si>
  <si>
    <t>The system should be able to generate delinquency letters to customers and e-mail them to customers automatically based upon user defined delinquency rules.</t>
  </si>
  <si>
    <t>The system should provide the ability to assess interest, late charges and penalties.</t>
  </si>
  <si>
    <t>The system should be able to waive Late Fees.</t>
  </si>
  <si>
    <t>The system should be able to waive NSF Fees.</t>
  </si>
  <si>
    <t>The system should provide the ability to produce a report of accounts to write off based on user defined criteria.</t>
  </si>
  <si>
    <t>The system should provide the ability to track accounts sent to collection agencies.</t>
  </si>
  <si>
    <t>The system should provide the ability to track dollars of delinquent accounts collected, collection cases and results of collection efforts.</t>
  </si>
  <si>
    <t>Aging:</t>
  </si>
  <si>
    <t>The system should be able to support extended payment terms and adjust aging to reflect the new term.</t>
  </si>
  <si>
    <t xml:space="preserve">The system should provide the ability to review customer aging and other statistics (such as last payment date, etc.) </t>
  </si>
  <si>
    <t>The system should allow users to define aging categories (e.g., current, 30,60,90 days).</t>
  </si>
  <si>
    <t>PU</t>
  </si>
  <si>
    <t>The system should have the ability to establish the following for blanket purchase orders:</t>
  </si>
  <si>
    <t>A not-to-exceed amount on the entire blanket purchase order</t>
  </si>
  <si>
    <t>An expiration date</t>
  </si>
  <si>
    <t>The system should provide the option to encumber funds either at the requisition level (pre-encumbrance) or at the purchase order level.</t>
  </si>
  <si>
    <t xml:space="preserve">The system should provide different options for carrying over open encumbrances at year end. </t>
  </si>
  <si>
    <t>The system should be able to generate a list of preferred vendors based on commodity codes.</t>
  </si>
  <si>
    <t>The system should provide the ability to combine several requisitions into one purchase order</t>
  </si>
  <si>
    <t>The system should have the ability to track buyer workload and be able to display outstanding requisitions by buyer.</t>
  </si>
  <si>
    <t>The system should provide the ability to create notes/extended descriptions at the line item level with word wrap capabilities.</t>
  </si>
  <si>
    <t>The system should allow for the creation of notes (pertaining to the PO as a whole) to document any pertinent conversations between the buyer and the vendor or any other pertinent conversations. This note section should be time stamped and should have security features.  The notes should have the option of being labeled as internal or external (to print on the PO)</t>
  </si>
  <si>
    <t xml:space="preserve">The system should allow numerous line items to be charged to a single account and a single line item to be charged to multiple accounts. </t>
  </si>
  <si>
    <t>The system should automatically close a purchase order and all associated encumbrances when a final payment is issued by Accounts Payable.</t>
  </si>
  <si>
    <t>The system should be able to track freight charges and to define freight routing options.</t>
  </si>
  <si>
    <t>The system should be able to show the status of purchase requisitions/purchase orders to reflect whether they have been approved, printed, received, and/or paid.</t>
  </si>
  <si>
    <t>The system should be able to report on outstanding requisitions and purchase orders</t>
  </si>
  <si>
    <t>The system should have the ability to interface with bar coding inventory systems.</t>
  </si>
  <si>
    <t>The system should provide the ability to electronically transmit purchase orders to vendors.</t>
  </si>
  <si>
    <t>The system should provide the ability to maintain multiple addresses for each vendor.</t>
  </si>
  <si>
    <t>The system should allow vendor "numbers" to be setup as alphanumeric.</t>
  </si>
  <si>
    <t>The system should have the ability to create a "to be determined" vendor for purchase requests where the initiator does not know the vendor to be selected.</t>
  </si>
  <si>
    <t>The system should have the ability to record vendor responses to bids and create a Purchase Order if the quote is awarded to the vendor.</t>
  </si>
  <si>
    <t>The system should provide the ability to track why a vendor was not selected (high price, inferior quality, etc.)</t>
  </si>
  <si>
    <t xml:space="preserve">The system should provide the ability to automatically merge two vendors and update all related activity and associated history for the merged vendor (based on user security). </t>
  </si>
  <si>
    <t>Vendor Self Service Section</t>
  </si>
  <si>
    <t>The system should generate an automated notification to the ordering department when the receiving department enters returns or backordered items into the system.</t>
  </si>
  <si>
    <t>The system should provide the ability to place self-service updates in a holding file for approval and post updates once approved.</t>
  </si>
  <si>
    <t>The system should accommodate a vendor view of invoice status including:</t>
  </si>
  <si>
    <t>Payment status.</t>
  </si>
  <si>
    <t>Payment amount.</t>
  </si>
  <si>
    <t>Check number and issue date if check has been issued.</t>
  </si>
  <si>
    <t>Receiving Related Requirements Section</t>
  </si>
  <si>
    <t xml:space="preserve">The system should allow for either centralized or decentralized (end-user) receiving. </t>
  </si>
  <si>
    <t>The system should provide the ability to maintain historical information of receiving, including receiver name, date of receipt, and quantities received, returned, damaged, etc</t>
  </si>
  <si>
    <t>The system should provide the ability to block AP from making a payment on an invoice if receiving has not taken place for the invoiced items.</t>
  </si>
  <si>
    <t>The system should provide real time purchasing reports showing original goods requested versus actual goods received.</t>
  </si>
  <si>
    <t>The system should provide a Vendor Shipping Performance Report that includes due dates for delivery, actual dates of delivery, accuracy of shipments, etc.</t>
  </si>
  <si>
    <t>The system should track purchase releases and payments issued against blanket orders in order to report on the remaining amount.</t>
  </si>
  <si>
    <t>The system should have a standard report to reconcile purchase order totals to encumbrance totals</t>
  </si>
  <si>
    <t>The system should allow for the setup of a commodity database that can be sorted by class or description.</t>
  </si>
  <si>
    <t>The system should provide the capability for users to inquire and report on where a requisition is in the approval process and how long it has been waiting for approval from that approver.</t>
  </si>
  <si>
    <t>The system should be able to report on vendor history and provide activity analysis</t>
  </si>
  <si>
    <t>The system should provide complete reporting and inquiry of purchase orders with order, receipt and payment information.</t>
  </si>
  <si>
    <t>The system should be able to generate reports on stale dated requisitions and purchase orders.</t>
  </si>
  <si>
    <t>GR</t>
  </si>
  <si>
    <t>Grants Management</t>
  </si>
  <si>
    <t>FA</t>
  </si>
  <si>
    <t xml:space="preserve">The system should integrate with the General Ledger, Accounts Payable, Purchasing, and Work Order modules. </t>
  </si>
  <si>
    <t>The system should have the ability to automatically populate the useful life based on the asset classification.</t>
  </si>
  <si>
    <t xml:space="preserve">The system should provide the capability to assign primary, secondary or tertiary classes to assets. For example, a printer could be a tertiary, that rolls up to office equipment (secondary) that rolls up to machinery &amp; equipment (primary). </t>
  </si>
  <si>
    <t>The system should provide the capablity to track the function and activity for assets.</t>
  </si>
  <si>
    <t xml:space="preserve">The system should allow for improvement adjustments to an asset to increase the value and/or extend the useful life, while maintaining the original asset information intact.  It should  track the history of improvements to an asset. </t>
  </si>
  <si>
    <t>The system should have the ability to link fixed assets to the original purchase order, invoice/payment and receiving information.</t>
  </si>
  <si>
    <t>The system should allow qualifying fixed asset purchases to remain in a pending state until they can be reviewed by the Fixed Asset Accountant. At month end, the Accountant can identify which pending assets should be pushed through to the Fixed Asset module vs. rejected due to miscoding.</t>
  </si>
  <si>
    <t>The system should provide the ability to track retired assets, including sales price, disposal date, method of sale, etc.</t>
  </si>
  <si>
    <t>The system should provide the ability to distribute capitalization costs and depreciation expenses across multiple accounts, departments and/or funds.</t>
  </si>
  <si>
    <t>When transferring fixed assets from one cost center to another, or disposing of fixed assets, the system should:</t>
  </si>
  <si>
    <t>Allow for online transfer/disposal forms.</t>
  </si>
  <si>
    <t>Automatically populate data fields on the form from existing asset information.</t>
  </si>
  <si>
    <t>Allow for electronic approvals of the transfer/disposal.</t>
  </si>
  <si>
    <t xml:space="preserve">Once the transfer/disposal is approved, the system should create a journal to update the General Ledger. </t>
  </si>
  <si>
    <t>The system should have the ability to maintain cost, insurance, and replacement values for property.</t>
  </si>
  <si>
    <t>The system should have the ability to maintain detailed warranty records.</t>
  </si>
  <si>
    <t>The system should provide the ability to record summary and detail assets. (e.g. Police car is the summary asset made up of several detail assets - light bar, communication equipment, car body, etc.)</t>
  </si>
  <si>
    <t>The system should provide the ability to track information related to the asset purchase, such as contract number, purchase order number, funding source, grant information, bid number, check number, invoice number, vendor, item description, GL account, etc.</t>
  </si>
  <si>
    <t>The system should provide the ability to automatically create multiple fixed asset records based on a single line item purchase with multiple quantities. (For example, purchasing multiple vehicles on the same purchase order/contract)</t>
  </si>
  <si>
    <t>The system should provide the ability to track donated assets.</t>
  </si>
  <si>
    <t xml:space="preserve">The system should provide the ability to interface to GIS systems. </t>
  </si>
  <si>
    <t xml:space="preserve">The system should provide the ability to assign an employee (such as a fixed asset custodian) to a capital asset. </t>
  </si>
  <si>
    <t xml:space="preserve">The system should provide barcode tracking capabilities.  </t>
  </si>
  <si>
    <t>The system should have the ability  to copy asset information from another pre-existing asset.</t>
  </si>
  <si>
    <t>The system should provide the ability to track the assignment of assets to employees.</t>
  </si>
  <si>
    <t>The system should provide the ability to make mass changes. (e.g. capital threshold is increased so any asset under $5K needs to be updated to reflect non-capital)</t>
  </si>
  <si>
    <t>The system should allow for CIP to be closed out to an asset.  The asset should link back to the entire history of project expenditure and revenue transactions.</t>
  </si>
  <si>
    <t>The system should provide the ability to perform the following physical inventory functions:</t>
  </si>
  <si>
    <t>Generate physical inventory reports by department, custodian, location, etc.</t>
  </si>
  <si>
    <t>Track inventory results (date inventoried, change in condition, etc.)</t>
  </si>
  <si>
    <t>Mass updates to retire assets (missing, disposed assets)</t>
  </si>
  <si>
    <t>Depreciation Section</t>
  </si>
  <si>
    <t xml:space="preserve">The system should have the option to depreciate on a variety of methods (straight line, sum of years digits, double declining balance, etc.) </t>
  </si>
  <si>
    <t>The system should allow a choice for capital assets to begin depreciation based on either the acquisition date or the in-service date.</t>
  </si>
  <si>
    <t>The system should allow depreciation to be calculated on a monthly, quarterly, or annual basis.</t>
  </si>
  <si>
    <t>The system should have the ability to allocate depreciation expense to the functions/programs/activities on the Statement of Activities consistent with GASB 34.</t>
  </si>
  <si>
    <t>Infrastructure</t>
  </si>
  <si>
    <t>The system should allow for the tracking of infrastructure assets based on the standard or modified approach.</t>
  </si>
  <si>
    <t>The system should have the ability to track the following in association with the modified approach:</t>
  </si>
  <si>
    <t>Condition assessments</t>
  </si>
  <si>
    <t>Condition measurement scales (e.g. 0 for failed pavement to 100 for pavement in perfect condition)</t>
  </si>
  <si>
    <t>Minimum required condition levels</t>
  </si>
  <si>
    <t>Budgeted maintenance amounts</t>
  </si>
  <si>
    <t>Comparison of budgeted maintenance amounts to actual amounts</t>
  </si>
  <si>
    <t>The system should be able to generate a report of infrastructure assets that have not had a condition assessment within the last 3 years.</t>
  </si>
  <si>
    <t>The system should allow for different capitalization thresholds for infastructure assets based upon the asset class.</t>
  </si>
  <si>
    <t>The system should have the ability to produce the 3 GASB schedules:  Schedule by Source, Schedule by Function and Activity and Schedule of Changes.</t>
  </si>
  <si>
    <t>IV</t>
  </si>
  <si>
    <t>The system should provide the ability to maintain and look up the following inventory information:</t>
  </si>
  <si>
    <t>A primary item description field with an ample field length</t>
  </si>
  <si>
    <t>Secondary and tertiary item description fields with ample field lengths</t>
  </si>
  <si>
    <t>Item classification</t>
  </si>
  <si>
    <t>Unit of measure</t>
  </si>
  <si>
    <t>Order price</t>
  </si>
  <si>
    <t>Vendor name/number for at least the last 3 different vendors that were ordered from.</t>
  </si>
  <si>
    <t>Serial number</t>
  </si>
  <si>
    <t>Inventory number/stock number</t>
  </si>
  <si>
    <t>Commodity type</t>
  </si>
  <si>
    <t>Location</t>
  </si>
  <si>
    <t>Supplier model number</t>
  </si>
  <si>
    <t>Quantity on hand</t>
  </si>
  <si>
    <t>Quantity on order</t>
  </si>
  <si>
    <t>Quantity received on orders</t>
  </si>
  <si>
    <t>Ordered year-to-date</t>
  </si>
  <si>
    <t>Received year-to-date</t>
  </si>
  <si>
    <t>Issued current period</t>
  </si>
  <si>
    <t>Issued last 365 day period</t>
  </si>
  <si>
    <t>The system should keep track of inventory items that are on order via open purchase orders, including information regarding on-order quantities, costs and expected receipt dates.</t>
  </si>
  <si>
    <t>The system should provide the ability to automatically process transactions, maintain quantities and lookup information related to (but not limited to):</t>
  </si>
  <si>
    <t>Markups</t>
  </si>
  <si>
    <t>Receipts of stock items</t>
  </si>
  <si>
    <t>Receipts of non-stock items</t>
  </si>
  <si>
    <t>Transfers between locations</t>
  </si>
  <si>
    <t>Returns back to stock</t>
  </si>
  <si>
    <t>Returns back to vendor</t>
  </si>
  <si>
    <t>Backorders</t>
  </si>
  <si>
    <t>Purchase orders</t>
  </si>
  <si>
    <t>The system should provide the ability to track order history including, but not limited to, the following items:</t>
  </si>
  <si>
    <t>Movement history (turnaround)</t>
  </si>
  <si>
    <t>Reorder points</t>
  </si>
  <si>
    <t>Lead-time</t>
  </si>
  <si>
    <t>Returns</t>
  </si>
  <si>
    <t>The system should provide the ability to establish standard units of measure (e.g., pounds, boxes, barrels, gallons).</t>
  </si>
  <si>
    <t>The system should provide the ability to convert different units of measure.  (For example, an item is ordered by the box, but issued by a unit of each)</t>
  </si>
  <si>
    <t>The system should provide the ability to read and track bar codes on packaging from suppliers for stock receiving, and physical inventory.</t>
  </si>
  <si>
    <t>The system should provide integration with Work Order, Project/Grant, General Ledger, Accounts Payable, Utility Billing and Purchasing modules</t>
  </si>
  <si>
    <t xml:space="preserve">The system should provide the ability to account for a negative inventory level.  This could occur when an item has been issued before it is received into the inventory system. </t>
  </si>
  <si>
    <t xml:space="preserve">The system should provide the ability to perform cycle counts based on a user defined selection formula or auto-generated by the system. </t>
  </si>
  <si>
    <t>Receiving Requirements Section</t>
  </si>
  <si>
    <t>The system should provide the ability to track the unshipped units related to a partial shipment.</t>
  </si>
  <si>
    <t>Inventory Costing Requirements Section</t>
  </si>
  <si>
    <t xml:space="preserve">The system should have the ability to take discounts, freight (and other adjustments that are made during the receiving process) into account when calculating the average cost of the inventory item.  </t>
  </si>
  <si>
    <t>The system should provide the ability to adjust the average cost paid for an inventory item.</t>
  </si>
  <si>
    <t xml:space="preserve">The system should support Average Cost valuation method.  </t>
  </si>
  <si>
    <t>Inventory Orders Section</t>
  </si>
  <si>
    <t>The system should provide the ability to select stock items by item description, item number, commodity code, manufacturer part number and commodity description.</t>
  </si>
  <si>
    <t>The system should have the capability to automate the re-order process:</t>
  </si>
  <si>
    <t>The system should provide the ability to automatically generate purchase requisitions for items that have reached their re-order point.</t>
  </si>
  <si>
    <t>The system should have the capability to generate automated notifications for reorder items in order to provide the user the opportunity to accept or reject the automatic creation of a requisition.</t>
  </si>
  <si>
    <t xml:space="preserve">Users should be able to make modifications to the auto-created purchase requisition. </t>
  </si>
  <si>
    <t>Reporting Section</t>
  </si>
  <si>
    <t>An issues report by any user defined criteria, including but not limited to, inventory class/category, item number, account number, department number, inventory number, description, charged account number, date, quantity, etc.</t>
  </si>
  <si>
    <t>Backorder Reports.</t>
  </si>
  <si>
    <t>Inventory returns reports by any user defined criteria, including but not limited to: transaction number, received by, inventory number, description, quantity, date, charged account number, and cost extension.</t>
  </si>
  <si>
    <t>Available stock quantities report</t>
  </si>
  <si>
    <t>Inventory Reorder Recommendation Report</t>
  </si>
  <si>
    <t>Inventory Turnover Report</t>
  </si>
  <si>
    <t>Vendor Shipping Performance Report that includes due dates for delivery, actual dates of delivery, accuracy of shipments, etc.</t>
  </si>
  <si>
    <t>Inventory Usage Report</t>
  </si>
  <si>
    <t>Unfilled Issues/Orders Report</t>
  </si>
  <si>
    <t>Inventory Transaction Report</t>
  </si>
  <si>
    <t>Inventory Cycle Count Report</t>
  </si>
  <si>
    <t>Open Purchase Order Report (with quantities of items on order, received, cancelled, and paid)</t>
  </si>
  <si>
    <t>PR</t>
  </si>
  <si>
    <t>The system should be fully integrated with the General Ledger, Purchasing, Grants, Accounts Payable, Work Order, Accounts Receivable/Billing and Payroll modules.</t>
  </si>
  <si>
    <t>The system should provide the ability to define project start and close dates.</t>
  </si>
  <si>
    <t>The system should allow users to set up projects in a hierarchical structure which includes the definition of different project sub-levels (i.e.: project, sub-project, work breakdown structure, etc.)</t>
  </si>
  <si>
    <t>The system should be able to track and report on project related performance measures, services, and accomplishments.</t>
  </si>
  <si>
    <t>The system should be able to track and report on all (multiple) funding sources and/or contracts.</t>
  </si>
  <si>
    <t>The system should be able to track and report on all (multiple) projects that are related to a single funding source.</t>
  </si>
  <si>
    <t xml:space="preserve">The system should provide the ability to record and maintain an original budget, budget changes, and a revised budget for each project account at each level in the project hierarchy structure. </t>
  </si>
  <si>
    <t>The system should provide the ability to track staff labor data related to projects (e.g. salary, fringe, other direct, premium time, bill rate, billable time, non- billable time, multipliers, etc.).</t>
  </si>
  <si>
    <t xml:space="preserve">The system should be able to report the financial status of projects, including all direct costs and allocations.  </t>
  </si>
  <si>
    <t>The system should provide a way to prevent inactivation of a project account for which funds are encumbered until the project is closed out.</t>
  </si>
  <si>
    <t>The system should have the ability to provide a user defined alert if a project related permit is about to expire.</t>
  </si>
  <si>
    <t xml:space="preserve">The system should be able to flag/warn users when actual costs against a particular project budget line item are approaching the budget limit. The timing of the warning should be user definable. </t>
  </si>
  <si>
    <t xml:space="preserve">The system should provide the ability to support backlog analysis (ie: the balance of the project dollar value against the remaining work yet to be completed.) </t>
  </si>
  <si>
    <t>The system should provide multi-year project budget capabilities</t>
  </si>
  <si>
    <t>The system should provide the ability to set up default mapping rules (for example: the user enters the project number and the system automatically defaults to the associated GL account coding.)</t>
  </si>
  <si>
    <t>The system should provide the ability to generate balance sheet information at the project level.</t>
  </si>
  <si>
    <t>The system should provide the ability to process inception to date reports/inquiries.</t>
  </si>
  <si>
    <t>The system should provide the ability to close projects (CIP) to fixed assets periodically or at the completion of the project or when the asset is substantially complete.</t>
  </si>
  <si>
    <t>CR</t>
  </si>
  <si>
    <t>The system should allow for the tracking of receipts by input operator and by date. Detailed information should be available for query/reporting.</t>
  </si>
  <si>
    <t>The system should provide the ability to track the following tender types:</t>
  </si>
  <si>
    <t>Cash</t>
  </si>
  <si>
    <t>Check</t>
  </si>
  <si>
    <t>ACH</t>
  </si>
  <si>
    <t>Credit Cards</t>
  </si>
  <si>
    <t>Direct Deposits</t>
  </si>
  <si>
    <t>Other (auto-pay, lockbox, online payment, online banking, etc.)</t>
  </si>
  <si>
    <t>The system should allow for multiple tender types on a single cash receipt (e.g. partial cash, partial credit card)</t>
  </si>
  <si>
    <t>The system should allow partial payments to be applied to specific invoice line items.</t>
  </si>
  <si>
    <t>The system should allow a single cash receipt to be applied against an invoice and also include a direct cash payment (e.g. customer is paying for an open invoice and decides to purchase an item for sale by the City)</t>
  </si>
  <si>
    <t>The system should provide the ability to process non-sufficient funds checks with correct posting to the General Ledger.</t>
  </si>
  <si>
    <t>The system should provide the ability to void unposted receipts.</t>
  </si>
  <si>
    <t>The system should provide the option to balance the total dollars and number of receipts for the day against the system totals.  The system should also allow balancing for user selected cash receipts.</t>
  </si>
  <si>
    <t>The system should have the ability to print deposit slips for selected cash receipts (or all open cash receipts).</t>
  </si>
  <si>
    <t>The system should allow for the import of lockbox payment information (or other 3rd party systems, such as Register and Pet Data).</t>
  </si>
  <si>
    <t>The system should allow cash receipts to be routed for electronic approval and processing to a centralized Revenue division.</t>
  </si>
  <si>
    <t>The system should provide a daily or monthly edit report showing cash receipts sorted at a minimum by:</t>
  </si>
  <si>
    <t>Receipts By Operator</t>
  </si>
  <si>
    <t>General Ledger Distribution</t>
  </si>
  <si>
    <t>Date</t>
  </si>
  <si>
    <t>Receipt by Location</t>
  </si>
  <si>
    <t>Receipts By Type</t>
  </si>
  <si>
    <t>Receipts By Fee Code</t>
  </si>
  <si>
    <t>Receipts By Bank</t>
  </si>
  <si>
    <t>Receipts By Processing Source (ie: lockbox, PetData, etc.)</t>
  </si>
  <si>
    <t>CM</t>
  </si>
  <si>
    <t>The system should track vendor's insurance information with insurance requirements, coverage amounts, types of coverage, and expiration dates.</t>
  </si>
  <si>
    <t>The system should have the ability to provide a user defined alert if a contractor's insurance is about to expire.</t>
  </si>
  <si>
    <t>The system should allow for electronic insurance renewal notices to be sent to contractors.</t>
  </si>
  <si>
    <t xml:space="preserve">The system should provide reason codes and/or remarks for missed milestone dates. </t>
  </si>
  <si>
    <t>The system should provide the ability to track and report on contract data, including receiving statistics, warranty claims and contractor/vendor correspondence.</t>
  </si>
  <si>
    <t>The system should be able to create and generate letters based on user-defined  templates.  For example, to create award letters to successful bidders as well as letters for  contractors/vendors who were not selected.  (Other letters may include "Authorization to Start", "Insurance Renewal Notices", "Notice to Proceed", "Contractor's Affidavit", other legal documents, etc.)</t>
  </si>
  <si>
    <t xml:space="preserve">The system should provide multiple contract approval routes to track all stages of the contract approval process based on contract type. </t>
  </si>
  <si>
    <t>The system should provide the ability to track:</t>
  </si>
  <si>
    <t>Advertised date</t>
  </si>
  <si>
    <t>Bid opening date</t>
  </si>
  <si>
    <t>Board/Council date</t>
  </si>
  <si>
    <t>Notice of award date</t>
  </si>
  <si>
    <t>Notice to proceed date</t>
  </si>
  <si>
    <t>Notice of completion date</t>
  </si>
  <si>
    <t>Final payment date</t>
  </si>
  <si>
    <t>Contract termination date</t>
  </si>
  <si>
    <t>The system should provide the ability to track MBE/WBE/DBE requirements and related compliances.</t>
  </si>
  <si>
    <t>The system should provide the ability to verify participation and payments to sub-contractors by the prime contractor.</t>
  </si>
  <si>
    <t>The system should provide the ability to track contractor's compliance with prevailing wage regulations.</t>
  </si>
  <si>
    <t>The system should provide the ability to establish retainage based on a percentage and/or a dollar amount.</t>
  </si>
  <si>
    <t>The system should allow for separate retainage percentage for change orders (contract modifications).</t>
  </si>
  <si>
    <t xml:space="preserve">The system should provide the ability to track numerous contract modifications. </t>
  </si>
  <si>
    <t>The system should provide the ability to identify contract modifications either as a quantity change, a scope change or a combination.</t>
  </si>
  <si>
    <t>The system should provide the ability to track different types of licenses and specialties held by bidder/contractor/vendor.</t>
  </si>
  <si>
    <t>The system should provide the ability to close partially fulfilled contracts with proper authorization.  The closing transaction must automatically update the encumbrances and budget.</t>
  </si>
  <si>
    <t xml:space="preserve">The system should be able to prevent a contract from being closed if all required closing activities have not been achieved. </t>
  </si>
  <si>
    <t>The system should provide the ability to close out a contract through user-defined criteria (i.e.: upon the issuance of final payment, etc.) and automatically transfer the remaining encumbrance to available funds.</t>
  </si>
  <si>
    <t xml:space="preserve">The system should enable users to view and report on contracts by project manager, inspector, and other responsible party. </t>
  </si>
  <si>
    <t>The system should allow funds to be encumbered using a future date. (ie:  funds related to future years on multi-year contracts)</t>
  </si>
  <si>
    <t>PA</t>
  </si>
  <si>
    <t>Personnel Administration</t>
  </si>
  <si>
    <t>Besides the commonly found employee information, the system should also provide the ability to maintain the following employee data:</t>
  </si>
  <si>
    <t>Date of rehire.</t>
  </si>
  <si>
    <t>Former last name.</t>
  </si>
  <si>
    <t>Secondary address.</t>
  </si>
  <si>
    <t>FLSA status (Exempt vs. Non-Exempt).</t>
  </si>
  <si>
    <t>Current job title.</t>
  </si>
  <si>
    <t>Current assigned FTE value.</t>
  </si>
  <si>
    <t>Current work schedule/shift</t>
  </si>
  <si>
    <t>Current Supervisor or Manager.</t>
  </si>
  <si>
    <t>Current department.</t>
  </si>
  <si>
    <t>Current location</t>
  </si>
  <si>
    <t>Current union/bargaining unit/employee association affiliation.</t>
  </si>
  <si>
    <t>Length of service from date of hire.</t>
  </si>
  <si>
    <t>Uniform/Non-uniform designation.</t>
  </si>
  <si>
    <t>Sworn/Un-sworn designation.</t>
  </si>
  <si>
    <t>Licensure/Certifications, ID number, and expiration date.</t>
  </si>
  <si>
    <t>Languages and proficiency</t>
  </si>
  <si>
    <t>Special skills and competencies</t>
  </si>
  <si>
    <t>Testing performed and results.</t>
  </si>
  <si>
    <t>Training completed and results.</t>
  </si>
  <si>
    <t>Out of state residences.</t>
  </si>
  <si>
    <t>Performance evaluation schedule.</t>
  </si>
  <si>
    <t>Next performance evaluation date.</t>
  </si>
  <si>
    <t>Performance evaluation score/information.</t>
  </si>
  <si>
    <t>Special assignments.</t>
  </si>
  <si>
    <t>Disciplinary actions.</t>
  </si>
  <si>
    <t>History of disciplinary actions within user defined parameters.</t>
  </si>
  <si>
    <t>Reported work related injuries.</t>
  </si>
  <si>
    <t>H1B Visa Status.</t>
  </si>
  <si>
    <t>Driver's License Number and expiration date if required by position.</t>
  </si>
  <si>
    <t>User-defined reason codes for employee separation.</t>
  </si>
  <si>
    <t>Length of time in position(s) and organizational unit(s).</t>
  </si>
  <si>
    <t>User-defined text or date fields and codes for specific employee attributes as needed.</t>
  </si>
  <si>
    <t>Employee badge number (separate from ID number)</t>
  </si>
  <si>
    <t>service recognition date (for 10, 20, 30, etc. year service awards</t>
  </si>
  <si>
    <t xml:space="preserve">The system should maintain transactional history for all current and former employees - from hire to separation.  </t>
  </si>
  <si>
    <t>The system should provide the ability to rehire an employee by accessing the deactivated record and uploading current data without re-entering the employee's information or creating a new hire record.</t>
  </si>
  <si>
    <t xml:space="preserve">The system should provide the ability to allow rehired employees to use their previous employee ID based on the organization's defined criteria and identify the applicant as a former employee using their former number. </t>
  </si>
  <si>
    <t xml:space="preserve">The system should provide for the organization to implement an employee portal to allow employees to update information such as addresses, phone numbers, beneficiary, etc. </t>
  </si>
  <si>
    <t>The system should provide the ability to create performance evaluation templates based on a position's current job description and user defined criteria.</t>
  </si>
  <si>
    <t>The system should provide the ability to flag those employees who have an approaching performance evaluation.</t>
  </si>
  <si>
    <t>The system should provide the ability to escalate past due performance evaluations to the next level of authority for review.</t>
  </si>
  <si>
    <t>The system should provide the ability to initiate notifications to the appropriate manager if an employee's required license or certificate will expire within a user defined parameter such as 30 days, 90 days, etc.</t>
  </si>
  <si>
    <t>The system should provide the ability to assign multiple positions to an employee with one position designated as the primary.</t>
  </si>
  <si>
    <t>The system should provide the ability to base benefit eligibility on a calculated, separate FTE value other than  the actual position FTE value.</t>
  </si>
  <si>
    <t>The system should provide the ability to flag and notify Human Resources if an employee's inactive status (e.g., leave status) has exceeded a user-determined amount of time.</t>
  </si>
  <si>
    <t>The system should provide the ability to indicate a reason code and description for personnel actions.</t>
  </si>
  <si>
    <t>The system should support personnel action templates for specific types of actions, or for specific departmental needs.</t>
  </si>
  <si>
    <t>The system should provide the ability to enter multiple personnel actions for each employee within the same payroll cycle.</t>
  </si>
  <si>
    <t>The system should provide the ability to apply a warning to a user who enters a personnel transactions with an effective date that is retroactive.</t>
  </si>
  <si>
    <t>The system should provide the ability to generate a warning on a personnel action for a salary increase that is outside of the allowable range.</t>
  </si>
  <si>
    <t>The system should date and time stamp each personnel transaction when it is created and each time there is an action related to the transaction (approval/rejection/comments, etc.)</t>
  </si>
  <si>
    <t>The system should provide the ability to assign assets to an individual employee such as a computer, keys, weapons, vehicle, etc. and notify the appropriate manager upon the processing of any leave or term related actions.</t>
  </si>
  <si>
    <t>The system should provide the ability to record a photo of the employee in the employee's online record.</t>
  </si>
  <si>
    <t xml:space="preserve">The system should provide automatic assignment of bargaining units based on job classes or job codes. </t>
  </si>
  <si>
    <t>The system should provide the ability to perform salary "what-if" modeling.</t>
  </si>
  <si>
    <t>The system should allow users to track multiple user defined breaks in service, for example breaks resulting from a legal settlement, reduction in hours, lay-off, or disciplinary action.</t>
  </si>
  <si>
    <t>The system should provide the ability to track data attributes specific to a job code or position number that include, but are not limited to, the following:</t>
  </si>
  <si>
    <t>Salary range.</t>
  </si>
  <si>
    <t>Fair Labor Standards Act (FLSA) status.</t>
  </si>
  <si>
    <t>Workers compensation code.</t>
  </si>
  <si>
    <t>Diversity information.</t>
  </si>
  <si>
    <t>Employee type/bargaining unit/employee association</t>
  </si>
  <si>
    <t>Licenses, certificates and registration requirements.</t>
  </si>
  <si>
    <t>Degree/education requirements.</t>
  </si>
  <si>
    <t>Position skills/certificates</t>
  </si>
  <si>
    <t>Management and supervisory level.</t>
  </si>
  <si>
    <t xml:space="preserve">Physical parameters. </t>
  </si>
  <si>
    <t>Americans with Disabilities Act (ADA) by classification/essential functions.</t>
  </si>
  <si>
    <t>Status (active, inactive, pending, budgeted, approved but not budgeted, etc.)</t>
  </si>
  <si>
    <t>Classification (with title) for Pay Equity/EEO reporting.</t>
  </si>
  <si>
    <t>Funding source for position, i.e. grant, internal, etc.</t>
  </si>
  <si>
    <t>Name of funding source and ID# (ie: grant number) if applicable.</t>
  </si>
  <si>
    <t>Length of time funding is awarded.</t>
  </si>
  <si>
    <t>The system should provide the capability to report on work related injuries including employee name, work location, job code, department, Supervisor, etc.</t>
  </si>
  <si>
    <t>The system should provide checklists for employee hire and termination processes to ensure all steps are completed (checklist should include policy and agreement documents).</t>
  </si>
  <si>
    <t>The system should provide a disciplinary action report in a pre-defined and/or user-defined format with user defined variables.</t>
  </si>
  <si>
    <t>The system should provide a vacancies report  by class and department within a user defined date range.</t>
  </si>
  <si>
    <t>The system should provide a report of current employees on leave.</t>
  </si>
  <si>
    <t>The system should provide the ability to create a labor distribution report which identifies labor in hours, overtime, position, department, date, time of day or shift, etc.</t>
  </si>
  <si>
    <t>The system should provide the ability to create a New Hire Report with user defined data attributes.</t>
  </si>
  <si>
    <t>The system should provide the ability to create a Termination Report with user defined data attributes.</t>
  </si>
  <si>
    <t>The system should provide the ability to create a Job Class Report.</t>
  </si>
  <si>
    <t>The system should provide the ability to create an Average Salary Report by job class</t>
  </si>
  <si>
    <t>The system should provide the ability to create a report for tuition reimbursement usage.</t>
  </si>
  <si>
    <t>The system shall provide the ability to create a turnover rate report by gender, age, appointment to class, date, disciplinary release, promotion, race, classification, probation release, transfer and/or resignation, etc.</t>
  </si>
  <si>
    <t>The system should provide a mechanism to track the reclassifications of job codes and/or position codes and their history for a user defined period of time.</t>
  </si>
  <si>
    <t xml:space="preserve">The system should provide the ability to track employees by occupational category and job groups according to user-defined criteria. </t>
  </si>
  <si>
    <t>PY</t>
  </si>
  <si>
    <t>The system should provide the ability to interface payroll information to and from Human Resources, Timekeeping, Leave Management, Benefits Administration, General Ledger, Grants/Projects and other financial modules.</t>
  </si>
  <si>
    <t>The system should provide the ability to interface with the Accounts Payable module to create payment to specified vendors or agencies for deductions taken from employees' payroll checks each pay cycle or at a user defined frequency.</t>
  </si>
  <si>
    <t>The system should track an unlimited number of earnings/pay codes, including but not limited to:</t>
  </si>
  <si>
    <t>Regular</t>
  </si>
  <si>
    <t>Overtime</t>
  </si>
  <si>
    <t>Double Time</t>
  </si>
  <si>
    <t>Bonuses</t>
  </si>
  <si>
    <t>Premium Pay</t>
  </si>
  <si>
    <t>Vacation</t>
  </si>
  <si>
    <t>Holiday</t>
  </si>
  <si>
    <t>Shift Differentials</t>
  </si>
  <si>
    <t>Sick Pay</t>
  </si>
  <si>
    <t>Personal Days</t>
  </si>
  <si>
    <t>Comp Time</t>
  </si>
  <si>
    <t>Meals and Lodging Reimbursement</t>
  </si>
  <si>
    <t>Auto and Mileage Reimbursement</t>
  </si>
  <si>
    <t>Relocation Reimbursement</t>
  </si>
  <si>
    <t>Employee Association Dues</t>
  </si>
  <si>
    <t>Uniform Allowance</t>
  </si>
  <si>
    <t>Longevity</t>
  </si>
  <si>
    <t>Garnishments</t>
  </si>
  <si>
    <t>Retroactive Adjustment</t>
  </si>
  <si>
    <t>Miscellaneous Expense reimbursement</t>
  </si>
  <si>
    <t>User Defined Earnings</t>
  </si>
  <si>
    <t>Charity Tracking</t>
  </si>
  <si>
    <t>The system should provide the ability to create multiple definitions of pay cycles and pay periods including but not limited to weekly, biweekly, semi-monthly, monthly, 27-day cycle, etc.</t>
  </si>
  <si>
    <t>The system should provide the ability to pay an employee at more than one pay rate within a single pay period.</t>
  </si>
  <si>
    <t>The system should provide the ability to pay reimbursements through payroll (e.g., mileage, tuition subsidies, etc.).</t>
  </si>
  <si>
    <t>The system should provide the ability to calculate Workers Compensation gross pay and leave.</t>
  </si>
  <si>
    <t>The system should provide the ability to make adjustments to W-4 data such as taxable earnings, deductions, etc.</t>
  </si>
  <si>
    <t>The system should provide the ability to default basic pay and deduction codes for new hires based on user defined employee groups and parameters.</t>
  </si>
  <si>
    <t>The system should provide the ability to restrict the use of pay and deductions codes based on user defined criteria linking codes to specific employee groups, payroll groups, or bargaining units.</t>
  </si>
  <si>
    <t>The system should provide the ability to link deduction codes to specific payroll cycles and frequency cycles.</t>
  </si>
  <si>
    <t>The system should provide the ability to locate and display employee data based on SSN, employee identifier and/or name.</t>
  </si>
  <si>
    <t>The system should provide the ability to make mass changes to earnings, deductions, and rate amounts by bargaining unit, employee group or any other defined criteria.</t>
  </si>
  <si>
    <t>The system should provide the ability to perform pay period, month end, quarter end, and year end accruals.</t>
  </si>
  <si>
    <t>The system should have the ability to calculate an amount needed for accruing compensated absences, including but not limited to, FICA and Medicare in accordance with GASB requirements.</t>
  </si>
  <si>
    <t>The system should provide edit and validation codes that are both system and user defined.</t>
  </si>
  <si>
    <t>The system should provide the ability to create user defined and/or multiple formulas for complex earning and deduction codes.</t>
  </si>
  <si>
    <t>The system should provide the automated calculation of shift differential based on rules for employee groups.</t>
  </si>
  <si>
    <t>The system should provide the ability to create and track employee deductions per employee/retiree for benefit payments deducted from the employee's paycheck including, but not limited to, insurance plans, retirement plans, voluntary plans, non-voluntary plans, specialty pays, etc.</t>
  </si>
  <si>
    <t>The system should calculate all types of current garnishments or garnishments in arrears.</t>
  </si>
  <si>
    <t xml:space="preserve">The system should provide the ability to store and print information (plaintiff’s address, employee name, SSN, date paid and amount paid) needed for answering court orders. </t>
  </si>
  <si>
    <t>The system should provide the ability to calculate interest due on garnishments, by court order, based on a dollar amount and/or percentage.</t>
  </si>
  <si>
    <t>The system should provide the ability to impose user-defined cap for earnings and deductions.</t>
  </si>
  <si>
    <t>The system should provide the ability to develop user-defined effective dates, anniversary dates, and expiration dates for earnings and deductions.</t>
  </si>
  <si>
    <t>The system should provide the ability to calculate vacation, sick and holiday leave accruals on partial pay periods for both hourly and salaried employees.</t>
  </si>
  <si>
    <t>The system should provide the ability to pay employees for authorized hours from multiple assignments up to a user-defined limit.</t>
  </si>
  <si>
    <t>The system should provide the ability to perform retroactive pay adjustments by individual, bargaining unit, and any other user defined criteria.</t>
  </si>
  <si>
    <t xml:space="preserve">The system should provide the ability to calculate retroactive pay for a special alternate pay rate as needed based on user defined criteria.  </t>
  </si>
  <si>
    <t>The system should provide the ability for self service calculation of employee paycheck amount through a "what if" modeler allowing changes to deductions, pay rates, withholding allowances, etc.</t>
  </si>
  <si>
    <t>The system should provide the ability to establish a final cutoff flag for terminated employees to prevent further timesheet processing and check printing.</t>
  </si>
  <si>
    <t>The system should provide the ability to pay an automobile allowance at different rates per employee at user-defined frequencies.</t>
  </si>
  <si>
    <t>The system should provide the ability to void/reverse checks including cancellation of a payroll direct deposit (with audit trail and accompanying adjustments to General Ledger)</t>
  </si>
  <si>
    <t>The system should provide the ability to take deductions and apply special earnings outside of the regular pay cycle (e.g., special pay).</t>
  </si>
  <si>
    <t>The system should provide the ability to produce and/or allow direct deposit payments to be made to multiple banks or payees for each employee.</t>
  </si>
  <si>
    <t>The system should provide the ability to automatically adjust liability values in the General Ledger as a result of adjustments to the accrual balances or pay rates.</t>
  </si>
  <si>
    <t>The system should provide the ability to adjust retirement contributions as a result of retroactive pay adjustments and/or changes in retirement systems.</t>
  </si>
  <si>
    <t>The system should provide the ability to select and print payroll checks by user defined groups.</t>
  </si>
  <si>
    <t>The system should provide the ability to eliminate the processing and distribution of check stubs by allowing payment information to be accessible, viewable, and printable to authorized users and employees via an on-line portal.</t>
  </si>
  <si>
    <t>The system should provide the ability to void an entire payroll and re-run it if significant errors are discovered after the payroll has been run and posted.</t>
  </si>
  <si>
    <t>The system should provide the ability to calculate contributions and set maximums on deductions related to benefit plans, retirement plans and any other user defined deductions code.</t>
  </si>
  <si>
    <t>The system should provide the ability to track employee paid benefits for an employee on a non-paid status.</t>
  </si>
  <si>
    <t>The system should provide for pro-rated calculations for mid-period hires, rate changes, and terminations.</t>
  </si>
  <si>
    <t>The system should provide support for automatic and manual wage adjustments, in accordance with federal and/or state/provincial requirements in regards to:</t>
  </si>
  <si>
    <t>Garnishment</t>
  </si>
  <si>
    <t>Child Support</t>
  </si>
  <si>
    <t>Federal and local levies</t>
  </si>
  <si>
    <t>Bankruptcies</t>
  </si>
  <si>
    <t>Other wage assignment computations</t>
  </si>
  <si>
    <t>The pay stub provided by the system should, at a minimum, include the following:</t>
  </si>
  <si>
    <t>Employee Number</t>
  </si>
  <si>
    <t>Employee name.</t>
  </si>
  <si>
    <t>Pay period begin/end dates.</t>
  </si>
  <si>
    <t>Pay rate per earnings code.</t>
  </si>
  <si>
    <t>Message field for general or employee specific notes.</t>
  </si>
  <si>
    <t>Gross earnings.</t>
  </si>
  <si>
    <t>Adjusted taxable earnings.</t>
  </si>
  <si>
    <t>Medicare earnings.</t>
  </si>
  <si>
    <t>Withholding status.</t>
  </si>
  <si>
    <t>Current and Year to Date Totals.</t>
  </si>
  <si>
    <t>Federal Income tax.</t>
  </si>
  <si>
    <t>FICA/Social Security tax.</t>
  </si>
  <si>
    <t>Employer contribution/employee contribution amount for any user defined deduction code.</t>
  </si>
  <si>
    <t>State tax</t>
  </si>
  <si>
    <t>Direct deposit (multiple accounts)</t>
  </si>
  <si>
    <t>Medicare tax.</t>
  </si>
  <si>
    <t>Vacation hours balance</t>
  </si>
  <si>
    <t>Sick leave hours balance</t>
  </si>
  <si>
    <t xml:space="preserve">Other leave hours balances </t>
  </si>
  <si>
    <t>Other deductions and amounts</t>
  </si>
  <si>
    <t>Total deductions</t>
  </si>
  <si>
    <t>Net pay</t>
  </si>
  <si>
    <t>The system should provide ability to generate several mandated governmental reports.</t>
  </si>
  <si>
    <t>The system should provide the ability to inquire or run reports on earnings balances based on a variety of time periods, including but not limited to pay period, monthly, quarterly, year-to-date, fiscal year-to-date, and employee service-to-date.</t>
  </si>
  <si>
    <t xml:space="preserve"> The system should have the ability to provide garnishment reports, including but not limited to the following:</t>
  </si>
  <si>
    <t>Garnishment report of employees after each payroll run who have active garnishment on their payroll record and have been garnished.</t>
  </si>
  <si>
    <t>Garnishment insufficient fund report after each payroll run to identify employees who have active garnishment on their payroll record  but did not earn enough to be garnished.</t>
  </si>
  <si>
    <t>Garnishment warrant report (issued to creditors) drawn from garnished employees.</t>
  </si>
  <si>
    <t>Garnishment report after each payroll run of employees whose garnishment has been satisfied.</t>
  </si>
  <si>
    <t>Garnishment report after each payroll run to identify employees who have active garnishment on their payroll record but the employee has a termination pending or termination action processed within that payroll cycle.</t>
  </si>
  <si>
    <t>The system should provide the ability to produce reports including, but not limited to:</t>
  </si>
  <si>
    <t>Payroll register per organizational unit per standard and/or supplemental payroll cycle.</t>
  </si>
  <si>
    <t>Deduction registers per deduction per standard and/or supplemental payroll cycle.</t>
  </si>
  <si>
    <t>Labor distribution by General Ledger code, by organizational unit or any other user defined parameters per standard and/or supplemental payroll cycle.</t>
  </si>
  <si>
    <t>Overtime and compensatory time accruals by period</t>
  </si>
  <si>
    <t>FMLA, stand-by hours, extended leave, safety leave, awarded hours, excused absence, unexcused absence, suspension, worker's compensation and non-pay activities including the reason and description.</t>
  </si>
  <si>
    <t>Planned and actual absentee time and the related costs, including costs of associated fringe benefits.</t>
  </si>
  <si>
    <t>Employee vacation schedules reflecting approved requests.</t>
  </si>
  <si>
    <t>The system should provide the ability to create deduction overrides for one time adjustments or transactions which are temporary.  (For example, the need to change the direct deposit to savings only for one check.)</t>
  </si>
  <si>
    <t>The system should support the ability to pay-out employees for their flexible benefits.</t>
  </si>
  <si>
    <t>The system should allow for the creation of pay tables that are easily maintainable and can support mass changes (i.e. 5% increase to group)</t>
  </si>
  <si>
    <t>TK</t>
  </si>
  <si>
    <t>The system should provide the ability to define work and leave hours by user defined criteria.</t>
  </si>
  <si>
    <t>The system should provide the ability to enter time at decentralized locations by the following methods, including but not limited to:</t>
  </si>
  <si>
    <t>By timekeeper/administrator</t>
  </si>
  <si>
    <t>By employee</t>
  </si>
  <si>
    <t>Intranet</t>
  </si>
  <si>
    <t>Internet</t>
  </si>
  <si>
    <t>Mobile Application</t>
  </si>
  <si>
    <t>The system should provide the ability to establish a default configuration that limits the menus available to the employee for inputting time to only those items relevant to that employee.</t>
  </si>
  <si>
    <t>The system should provide ability to set a default number of hours for hourly employees and alter the number of hours worked on an exception basis.</t>
  </si>
  <si>
    <t>The system should allow multiple units of time entry and processing, including but not limited to:</t>
  </si>
  <si>
    <t>Hours and minutes</t>
  </si>
  <si>
    <t>Hours and decimals</t>
  </si>
  <si>
    <t>The system should provide the ability to access time by a user-defined date range.</t>
  </si>
  <si>
    <t>The system should provide the ability to charge or allocate labor, i.e. time, against multiple types of fund, job, department, project, etc. codes as defined in the chart of accounts.</t>
  </si>
  <si>
    <t>The system should provide the ability to enter worked time or leave hours in future pay periods.</t>
  </si>
  <si>
    <t>The system should provide the ability to organize a group of employees within divisions into work areas and/or work teams and select (via pop-up display etc.) groups or individuals to facilitate time keeper data entry and/or approval of multiple time entry.</t>
  </si>
  <si>
    <t>The system should provide electronic signature features for employees submitting their time.</t>
  </si>
  <si>
    <t>The system should have the ability to keep track of work hours when an employee works several different shifts.</t>
  </si>
  <si>
    <t>The system should provide the ability to track, validate and reconcile actual hours worked by work schedule by position, classification and employee.</t>
  </si>
  <si>
    <t>The system should provide tracking of compensatory time per rules by bargaining unit, department, or other employee grouping.</t>
  </si>
  <si>
    <t>The system should provide the ability for employees to take leave hours in the period they accrue the hours (e.g., an employee can take four hours during the period in which he accrues the four hours).</t>
  </si>
  <si>
    <t>The system should automatically check that an employee is authorized to work on a project and that the number of hours charged is authorized for that employee on the project.</t>
  </si>
  <si>
    <t>The system should provide the ability to limit (assign maximums) the amount of leave employees can accrue for each individual leave type.</t>
  </si>
  <si>
    <t>The system should provide the ability for users to view online administrative time balances and history at time-entry (e.g., pop-up display of leave history and time bank balances).</t>
  </si>
  <si>
    <t>The system should validate employee sick time, leave, and other time bank balances at time entry and generate warnings and/or prohibitions for time usage exceeding balances.</t>
  </si>
  <si>
    <t>The system should provide the ability to vary the number of regular/default hours by position.</t>
  </si>
  <si>
    <t>The system should provide the ability to enter time adjustments for prior pay periods based on user defined security.</t>
  </si>
  <si>
    <t>The system should display leave balances on paystubs and reports.</t>
  </si>
  <si>
    <t>The system should have the ability to display real-time balances, including leave which has been posted but not yet paid in the payroll system.</t>
  </si>
  <si>
    <t>The system should provide the ability to automatically fill in dates in a range for vacation or leave.  For example, the user would enter a start date and an end date and the system would fill in the days in between provided the absence code is the same and the days are consecutive.</t>
  </si>
  <si>
    <t>The system should enable automatic draws from other leave balances when a balance has been exceeded.</t>
  </si>
  <si>
    <t>Approval Section</t>
  </si>
  <si>
    <t>The system should flag time entered falling outside of normal work schedules for management review/approval.</t>
  </si>
  <si>
    <t>The system should provide the ability to workflow the approval of time entry to supervisors.</t>
  </si>
  <si>
    <t xml:space="preserve">The system should provide the ability to assign various approval rights to specific users/management including but not limited to approval of overtime, working out of shift, etc.  </t>
  </si>
  <si>
    <t>The system should support multi-level, real-time updates and approvals for automatic calculation and tracking of overtime and shift differentials payments</t>
  </si>
  <si>
    <t>The system should display a warning message when the user is entering overtime hours that are restricted or require additional approvals.</t>
  </si>
  <si>
    <t>The system should have the ability to revise submitted timecards or delete them with the appropriate security.</t>
  </si>
  <si>
    <t>Scheduling Section</t>
  </si>
  <si>
    <t>The system should provide the ability to define and track work schedules at multiple levels, including but not limited to the following:</t>
  </si>
  <si>
    <t>Employee</t>
  </si>
  <si>
    <t>Position</t>
  </si>
  <si>
    <t>Other Classification (employee skills, abilities, language, etc.)</t>
  </si>
  <si>
    <t>Work Group</t>
  </si>
  <si>
    <t>Division</t>
  </si>
  <si>
    <t>Department</t>
  </si>
  <si>
    <t>The system should provide the ability to define multiple shifts including, but not limited to, starting and ending times, breaks and lunch periods, etc.</t>
  </si>
  <si>
    <t>The system should provide the ability to assign employees to hours, shifts, positions, departments, etc. outside of their normal schedule and accumulate and track all associated time and related data without affecting the employees normal schedule.</t>
  </si>
  <si>
    <t xml:space="preserve">The system should provide comments fields to provide reason for changes in schedules. </t>
  </si>
  <si>
    <t>The system should  provide the ability to define and assign employees to multiple of labor cost codes.</t>
  </si>
  <si>
    <t xml:space="preserve">The system should determine staffing shortages based upon current and future schedules.  </t>
  </si>
  <si>
    <t>The system should accommodate authorized schedules of any number of hours up to a specified limit.</t>
  </si>
  <si>
    <t>FMLA, stand-by hours, extended leave, safety leave, awarded hours, excused dock, dock, suspension, worker's compensation and non-pay activities including the reason and description</t>
  </si>
  <si>
    <t>Planned and actual absentee time and the related costs, including costs of associated fringe benefits</t>
  </si>
  <si>
    <t>Absence by employee, fund, department, organization, shift and reason by pay period and cumulative</t>
  </si>
  <si>
    <t>Employee vacation schedules reflecting approved requests</t>
  </si>
  <si>
    <t>The system should provide time collection data reporting at any user defined level.</t>
  </si>
  <si>
    <t>The system should provide the ability to print the daily detail of time reported for the current pay period both by employee number and employee name sequences.</t>
  </si>
  <si>
    <t>The system should provide the ability to support time reporting of employees to assist with cost accounting.</t>
  </si>
  <si>
    <t>PC</t>
  </si>
  <si>
    <t>The system should provide tracking of the following data attributes related to each position. At a minimum, the system should include:</t>
  </si>
  <si>
    <t>Job classification</t>
  </si>
  <si>
    <t>History of Job/Position classification</t>
  </si>
  <si>
    <t>Current position title</t>
  </si>
  <si>
    <t>History of position titles</t>
  </si>
  <si>
    <t>Exempt vs. non-exempt</t>
  </si>
  <si>
    <t>History of exempt vs. non-exempt</t>
  </si>
  <si>
    <t>History of employee groups.</t>
  </si>
  <si>
    <t>Current job code</t>
  </si>
  <si>
    <t>History of job codes</t>
  </si>
  <si>
    <t>Position description</t>
  </si>
  <si>
    <t>History of position description</t>
  </si>
  <si>
    <t xml:space="preserve">Position status </t>
  </si>
  <si>
    <t>Permanent or Temporary</t>
  </si>
  <si>
    <t>Full time equivalent (FTE)</t>
  </si>
  <si>
    <t>Hours</t>
  </si>
  <si>
    <t>Job skills</t>
  </si>
  <si>
    <t>Training requirements</t>
  </si>
  <si>
    <t>Educational requirements</t>
  </si>
  <si>
    <t>Licenses, certificates and registration requirements</t>
  </si>
  <si>
    <t>Testing requirements</t>
  </si>
  <si>
    <t>Grade Level</t>
  </si>
  <si>
    <t>History of grade level</t>
  </si>
  <si>
    <t>Minimum requirements</t>
  </si>
  <si>
    <t>Management and supervisory level</t>
  </si>
  <si>
    <t>Physical parameters/Physical Demands Analysis</t>
  </si>
  <si>
    <t>American Disabilities Act (ADA) by classification/essential functions</t>
  </si>
  <si>
    <t>Classification (with title) for Pay Equity/EEO Reporting</t>
  </si>
  <si>
    <t>Workers compensation/WSIB code</t>
  </si>
  <si>
    <t>Diversity information</t>
  </si>
  <si>
    <t>Employee type/Employee Association</t>
  </si>
  <si>
    <t>Union/Collective Bargaining Unit</t>
  </si>
  <si>
    <t>FICA Status</t>
  </si>
  <si>
    <t>Civil Service Status</t>
  </si>
  <si>
    <t>User comment section for each change to position structure</t>
  </si>
  <si>
    <t>Date created</t>
  </si>
  <si>
    <t>Date and time stamp of each change to position structure</t>
  </si>
  <si>
    <t>Expiration date</t>
  </si>
  <si>
    <t>Position review dates/ frequency code</t>
  </si>
  <si>
    <t>Budgeted beginning/end dates</t>
  </si>
  <si>
    <t>Budgeted/un-budgeted status</t>
  </si>
  <si>
    <t>Name of funding source and ID# if applicable</t>
  </si>
  <si>
    <t>History of funding source for position, i.e. grant, internal, etc.</t>
  </si>
  <si>
    <t>History of pay schedules and steps.</t>
  </si>
  <si>
    <t>Organizational codes (such as department, division, cost center, etc.)</t>
  </si>
  <si>
    <t>Pay schedule and step</t>
  </si>
  <si>
    <t>Miscellaneous user-defined fields for unspecified client-specific tracking</t>
  </si>
  <si>
    <t>The system should provide the ability to track position attributes based on a user defined structure.</t>
  </si>
  <si>
    <t>The system should provide the ability to designate the number of authorized positions by department and classification code.</t>
  </si>
  <si>
    <t>The system should provide the ability to assign multiple employees to a single position.</t>
  </si>
  <si>
    <t>The system should provide the ability for employees to be assigned to and paid from multiple positions in different funds, organizational units, classes, statuses, etc.</t>
  </si>
  <si>
    <t>The system should provide the ability to track position history for each position including date created, date authorized, funding history, budgeted positions by year, etc.</t>
  </si>
  <si>
    <t>The system should provide the ability to designate a position  as "on hold" or "pending" with an explanatory comment, for example, a position that is pending full budget approval.</t>
  </si>
  <si>
    <t>The system should provide job description templates to standardize the format of job descriptions. (To describe the tasks, duties, functions and responsibilities of a position.)</t>
  </si>
  <si>
    <t>The system should provide the ability to forecast payroll costs over various "what if" scenarios for analysis and budgeting purposes by applying user defined criteria such as percentage change in earnings, change in FTEs, leaves of absence, payroll factors, etc.</t>
  </si>
  <si>
    <t>The system should provide the ability to establish and maintain a unique position identifier for each position.</t>
  </si>
  <si>
    <t>The system should provide the ability to track user defined reasons for increased salaries related to a position.</t>
  </si>
  <si>
    <t>The system should provide the ability to change funding sources associated with positions with full integration and update of related employee records upon processing of the change.</t>
  </si>
  <si>
    <t>The system should provide the ability to log and report on progress of position fulfillment efforts.</t>
  </si>
  <si>
    <t xml:space="preserve">The system should provide the ability to prevent an employee from being processed without a valid position control number (with the ability to override this control feature given the appropriate authorization).  </t>
  </si>
  <si>
    <t>The system should provide the ability to use an alternative "fast track" approach to fulfilling a position, (i.e. an override transaction, a pending status, etc. with appropriate authorization).</t>
  </si>
  <si>
    <t>The system should provide the ability to value budgeted positions in different ways (e.g., by dollar amount, by full time equivalent (FTE), by Annual Person Unit, by Hours) and within different periods (Month, Calendar Year, Fiscal Year.)</t>
  </si>
  <si>
    <t>The system should provide the ability to track variances between budgeted and actual costs by position, by business entity, by department, by FTEs, etc.</t>
  </si>
  <si>
    <t>The system should provide controls to prevent actions on a position that is not authorized and budgeted.</t>
  </si>
  <si>
    <t>The system should provide the ability to create salary schedules that are tied to specific positions.</t>
  </si>
  <si>
    <t>The system should provide the ability to track and report on filled and vacant positions by position number, budgeted vs. non-budgeted, pending, department, date range, union affiliation, or other user defined parameter.</t>
  </si>
  <si>
    <t>The system should provide the ability to prioritize the use of funding for a position that is funded by multiple sources.</t>
  </si>
  <si>
    <t>The system should provide the ability to perform mass changes by user-defined criteria, including but not limited to, bargaining unit, class code, etc. and automatically update the affected employee records and/or appropriate databases.</t>
  </si>
  <si>
    <t>The system should provide the ability to support budgeting in annual, multi-year or user defined increments.</t>
  </si>
  <si>
    <t>The system should provide the functionality to establish a baseline position budget, process changes that occur during the year and create a new baseline if needed.</t>
  </si>
  <si>
    <t>The system should provide automated workflow tools to facilitate the request and approval process for positions.</t>
  </si>
  <si>
    <t>The system should link or integrate with the base financial system's position budgeting information.</t>
  </si>
  <si>
    <t>The system should have the ability to designate a Job or Position as critical for Emergency Management purposes.</t>
  </si>
  <si>
    <t>The system should allow for reporting on underfilled positions based on their assigned FTE per budget year.</t>
  </si>
  <si>
    <t>The system should allow for reporting on the history of FTEs by position per budget year.</t>
  </si>
  <si>
    <t>The system should allow for reporting on the number of employees assigned to each position.</t>
  </si>
  <si>
    <t>The system should be able to report by location on the history of current FTEs filled/vacant for each position.</t>
  </si>
  <si>
    <t>LM</t>
  </si>
  <si>
    <t>The system should provide the ability to track any type of leave/absence  (i.e., vacation, sick time (personal &amp; family), comp time, FMLA, Administrative, Jury Duty, Disability, Bereavement, Military, Workers Compensation, Personal, Unpaid etc.), by accrued hours, accrual rate, accrual frequency, hours used, and balance based on user defined criteria.</t>
  </si>
  <si>
    <t>The system should provide the ability to define parameters, carryover amounts, ceilings, etc. for leave/absence plans.</t>
  </si>
  <si>
    <t>The system should provide the ability to provide vacation, holiday and sick leave advances on an as-needed basis.</t>
  </si>
  <si>
    <t xml:space="preserve">The system should provide the ability to view employee's leave accrual/usage information on all leave types.  </t>
  </si>
  <si>
    <t xml:space="preserve">The system should provide the ability for an employee to "donate" leave hours to another employee in accordance with organizational policies. </t>
  </si>
  <si>
    <t>The system should provide the ability to track any required documentation and/or approval forms for a leave/absence (e.g., FMLA documentation, Doctor’s Certificate of Authorization, etc.)</t>
  </si>
  <si>
    <t xml:space="preserve">The system should allow for leave/absence accruals to be earned during a paid absence based on policy. </t>
  </si>
  <si>
    <t>The system should provide an editing and review method prior to the processing of leave transactions through the Payroll System.</t>
  </si>
  <si>
    <t>The system should provide the ability to track historical data per employee on each leave plan - such as type of leave, leave start date, leave ending date, estimated return to work date and date paperwork received for approval.</t>
  </si>
  <si>
    <t xml:space="preserve">The system should provide the ability to establish and track rules surrounding an employee's return to work to ensure requirements such as a physician's release to work, training, certification, and safety are addressed and confirmed prior to the employee's first day at work.  </t>
  </si>
  <si>
    <t>The system should provide the ability to accommodate vacation &amp; sick buy back and sell programs (i.e. leave conversion) based on user defined criteria.</t>
  </si>
  <si>
    <t>The system should provide the ability to move an employee automatically to a new accrual rate due to anniversary date, eligibility change or policy rule change.</t>
  </si>
  <si>
    <t>The system should provide the ability to stop the use of leave hours not yet earned if the organization's policy does not allow negative leave balances.</t>
  </si>
  <si>
    <t>The system should provide the ability to bank compensatory time based on employee eligibility rules similar to a leave plan.</t>
  </si>
  <si>
    <t>The system should allow for the tracking of special leave days (bereavement time, jury duty) in hours, rather than as a full day off in order to ensure that 10/40 employees do not obtain more benefits than normal 8 hour shift schedule employees.</t>
  </si>
  <si>
    <t>The system should provide the ability to track leave accruals for part-time employees.</t>
  </si>
  <si>
    <t>The system should provide the ability to report attendance data including but not limited to absence by:</t>
  </si>
  <si>
    <t>employee</t>
  </si>
  <si>
    <t>department</t>
  </si>
  <si>
    <t>work location</t>
  </si>
  <si>
    <t>job code</t>
  </si>
  <si>
    <t>supervisor</t>
  </si>
  <si>
    <t>project code</t>
  </si>
  <si>
    <t>date and time of day</t>
  </si>
  <si>
    <t>type (illness, vacation, jury duty, etc.)</t>
  </si>
  <si>
    <t>frequency</t>
  </si>
  <si>
    <t>leave/absence status (medical, non-medical, disabled, comp time, etc.</t>
  </si>
  <si>
    <t>The system should provide the ability to accurately maintain leave information for employees moving between employee eligibility statuses, bargaining units, uniform and non-uniform classifications, etc.</t>
  </si>
  <si>
    <t>The system should provide the ability to calculate cashout value for accrued leave based on user defined rules.</t>
  </si>
  <si>
    <t>The system should provide the ability to calculate the dollar value of accrued leave based on user defined rules, for purposes of recording leave liabilities in the General Ledger.</t>
  </si>
  <si>
    <t>The system should provide a warning flag when recorded absence hours are greater than the normal work hours for a specific work day, work schedule, or pay period.</t>
  </si>
  <si>
    <t>The system should provide the ability to warn employees, Supervisors, or Managers when the employee attempts to use more leave hours than are currently available.</t>
  </si>
  <si>
    <t>The system should provide the ability to notify Leave Management, the employee's Supervisor and/or Manager and any other personnel deemed necessary upon the approaching expiration of a type of leave/absence status (e.g., FMLA, expiration of a temporary position).</t>
  </si>
  <si>
    <t>The system should provide the ability to perform fiscal year end updates on employee records based on defined criteria (i.e., years of service, vacation earning factor, bargaining unit, employee group, seniority, zero out leave, etc.).</t>
  </si>
  <si>
    <t>The system should provide the following self-service functionalities:</t>
  </si>
  <si>
    <t>View monthly schedule</t>
  </si>
  <si>
    <t>View absence balances</t>
  </si>
  <si>
    <t>View absence request history</t>
  </si>
  <si>
    <t>Enter an absence request (full day or partial day, one leave code or multiple codes)</t>
  </si>
  <si>
    <t>Modify an existing absence request</t>
  </si>
  <si>
    <t>Cancel an existing absence request</t>
  </si>
  <si>
    <t>BE</t>
  </si>
  <si>
    <t>The system should provide the ability to track the following types of benefit attributes:</t>
  </si>
  <si>
    <t>Fiscal year.</t>
  </si>
  <si>
    <t>Calendar Year</t>
  </si>
  <si>
    <t>Budget cycle.</t>
  </si>
  <si>
    <t>Benefit plans requiring COBRA management.</t>
  </si>
  <si>
    <t>General ledger accounts related to a benefit plan.</t>
  </si>
  <si>
    <t>Payroll frequency specific to each benefit plan's deduction schedule.</t>
  </si>
  <si>
    <t>Definition of employee salary for benefit calculations (monthly &amp; annually)</t>
  </si>
  <si>
    <t>Definition of employee groups for benefit eligibility calculations.</t>
  </si>
  <si>
    <t>Tax designations for benefit plans impacting W-2s.</t>
  </si>
  <si>
    <t>Annual limitations on benefit plan deductions (401k, 403b, 457, spending accounts, etc.)</t>
  </si>
  <si>
    <t>Vendor identification for each benefit plan.</t>
  </si>
  <si>
    <t>Budgeted expense per benefit type per budget year.</t>
  </si>
  <si>
    <t>Budgeted expense per benefit type per benefit plan year.</t>
  </si>
  <si>
    <t>The system should provide the ability to track the following attributes associated with benefit plans:</t>
  </si>
  <si>
    <t>Plan type.</t>
  </si>
  <si>
    <t>Plan name.</t>
  </si>
  <si>
    <t>Plan vendor.</t>
  </si>
  <si>
    <t>Vendor policy identification.</t>
  </si>
  <si>
    <t>Plan beginning date.</t>
  </si>
  <si>
    <t>Plan ending date.</t>
  </si>
  <si>
    <t>Coverage type (options, salary based, default, etc.)</t>
  </si>
  <si>
    <t>Contribution type (flat, table driven, salary based, age graded, etc.)</t>
  </si>
  <si>
    <t>Employee waiting period rules.</t>
  </si>
  <si>
    <t>Dependent eligibility rules.</t>
  </si>
  <si>
    <t>Dependent waiting period rules.</t>
  </si>
  <si>
    <t>Evidence of insurability rules for life/STD/LTD plans.</t>
  </si>
  <si>
    <t>Premium waiver rules for life/STD/LTD plans.</t>
  </si>
  <si>
    <t>Employee contribution schedule.</t>
  </si>
  <si>
    <t>Covered participants (employees, dependents, retirees, former employees, beneficiaries, etc.)</t>
  </si>
  <si>
    <t>Retirement Tier(s)</t>
  </si>
  <si>
    <t>Coverage termination rules.</t>
  </si>
  <si>
    <t>Deduction codes.</t>
  </si>
  <si>
    <t>Initial enrollment options.</t>
  </si>
  <si>
    <t>Effective date of initial enrollment</t>
  </si>
  <si>
    <t>Re-enrollment/reinstatement rules and options.</t>
  </si>
  <si>
    <t>Effective date of re-enrollment</t>
  </si>
  <si>
    <t>Coverage options.</t>
  </si>
  <si>
    <t>Premiums per eligible employee group.</t>
  </si>
  <si>
    <t>Premium cost sharing between employer/employee.</t>
  </si>
  <si>
    <t>Personnel actions impacting benefit plan coverage (hire, transfer, change of status, etc.)</t>
  </si>
  <si>
    <t>The system should provide the ability to assign benefit plan codes, deduction codes, and related premiums based on employee groups and employee status.</t>
  </si>
  <si>
    <t>The system should provide mass change updates for current and retroactive benefit adjustments.</t>
  </si>
  <si>
    <t>The system should provide the ability to prorate benefits for part-time employees based on user defined criteria.</t>
  </si>
  <si>
    <t>The system should provide the ability to calculate benefit deduction and employer contribution amounts using various methods, including:</t>
  </si>
  <si>
    <t>flat amount</t>
  </si>
  <si>
    <t>percentage of wages</t>
  </si>
  <si>
    <t>age graded</t>
  </si>
  <si>
    <t>user-defined table of rates</t>
  </si>
  <si>
    <t>user-defined formulas</t>
  </si>
  <si>
    <t>user-defined limits and maximums.</t>
  </si>
  <si>
    <t>The system should have the ability to track vesting and breaks in service as defined by each benefit plan.</t>
  </si>
  <si>
    <t>The system should provide the ability to establish multiple vendors per plan.</t>
  </si>
  <si>
    <t>The system should provide the ability to maintain dependent and/or beneficiary information including but not limited to relationship, date of birth, address, and phone.</t>
  </si>
  <si>
    <t>The system should provide the ability to track survivor coverage.</t>
  </si>
  <si>
    <t>The system should automatically generate notices to the HR &amp; Payroll Departments when an employee is terminating or has been on leave with monies due to the organization for loans, tuition reimbursement, or benefits.</t>
  </si>
  <si>
    <t>The system should provide the ability to process grandfathered eligibility and participation in pension plan or other benefit.</t>
  </si>
  <si>
    <t>The system should provide the ability to refund benefits premiums to employees.</t>
  </si>
  <si>
    <t>The system should provide the ability to make current cost of living adjustments (COLA) based on user defined criteria, including but not limited to, individual, group or all retirement plan accounts if payments are administered internally.</t>
  </si>
  <si>
    <t>The system should provide the ability to generate electronic files to benefit vendors to include the following:</t>
  </si>
  <si>
    <t>Employee social security number</t>
  </si>
  <si>
    <t>Employee date of birth..</t>
  </si>
  <si>
    <t>Employee address.</t>
  </si>
  <si>
    <t>Employee coverage election.</t>
  </si>
  <si>
    <t>Effective date of employee coverage.</t>
  </si>
  <si>
    <t>Covered dependents, if applicable for benefit plan.</t>
  </si>
  <si>
    <t>Covered dependents' names.</t>
  </si>
  <si>
    <t>Relationship of covered dependents.</t>
  </si>
  <si>
    <t>Covered dependents dates of birth.</t>
  </si>
  <si>
    <t>Covered dependents social security numbers.</t>
  </si>
  <si>
    <t>Eligibility status of dependent(s).</t>
  </si>
  <si>
    <t>Effective date of each covered dependent's coverage.</t>
  </si>
  <si>
    <t>Covered dependents' address if different from employee.</t>
  </si>
  <si>
    <t>Covered dependents other coverage.</t>
  </si>
  <si>
    <t>Covered dependents primary and secondary coverage.</t>
  </si>
  <si>
    <t>Covered Retirees participants</t>
  </si>
  <si>
    <t>Covered COBRA participants</t>
  </si>
  <si>
    <t>The system should provide self-service enrollment  for organization-approved benefit plans.</t>
  </si>
  <si>
    <t>Current benefit selections</t>
  </si>
  <si>
    <t>New benefit choices based on eligibility</t>
  </si>
  <si>
    <t>Cost analysis to the employee for changes to benefit enrollments</t>
  </si>
  <si>
    <t>Employee electronic signature confirming  new benefits selections</t>
  </si>
  <si>
    <t>Reports form the online portal, including employees who have accessed their files, employees who have not accessed files, employees that have confirmed new benefits, and employees that have not confirmed new benefits.</t>
  </si>
  <si>
    <t>The system should provide the ability to view information online including, but not limited to, the following:</t>
  </si>
  <si>
    <t>Employee benefits communication &amp; confirmation.</t>
  </si>
  <si>
    <t>Employee benefits elections.</t>
  </si>
  <si>
    <t>Employee benefits summary plan descriptions.</t>
  </si>
  <si>
    <t>Employee benefits enrollment history.</t>
  </si>
  <si>
    <t>Employee benefit providers' link.</t>
  </si>
  <si>
    <t>Employee gross pay, deduction and net pay information for each pay period.</t>
  </si>
  <si>
    <t>The system should track employee contributions for various retirement plans.</t>
  </si>
  <si>
    <t>The system should provide the ability to track periods of non-paid service, based on user defined criteria, for purposes of subtracting from pension service.</t>
  </si>
  <si>
    <t>The system should provide the ability to enter pension plan enrollment information and set rates by individual enrollee as well as globally by plan.</t>
  </si>
  <si>
    <t>The system should have the ability to track deferred retirement benefit plans through the benefit plan set up.</t>
  </si>
  <si>
    <t>The system should provide the ability to track and maintain benefit information and changes in status for retired employees, surviving spouse and dependents that includes, but is not limited to, the following:</t>
  </si>
  <si>
    <t>Retirement date</t>
  </si>
  <si>
    <t>Name, social security number, address, telephone number, and date of birth of beneficiaries both primary and contingent</t>
  </si>
  <si>
    <t>Dependent coverage eligibility and expiration dates</t>
  </si>
  <si>
    <t>Last day paid updated from payroll system</t>
  </si>
  <si>
    <t>Last day worked tied to leave status</t>
  </si>
  <si>
    <t xml:space="preserve">Retire/ rehire status </t>
  </si>
  <si>
    <t>Remarks</t>
  </si>
  <si>
    <t>The system should provide the ability to process, maintain, bill and collect premiums for COBRA benefits including, but not limited to, the following:</t>
  </si>
  <si>
    <t>Qualifying event.</t>
  </si>
  <si>
    <t>Length of COBRA eligibility.</t>
  </si>
  <si>
    <t>Expiration dates.</t>
  </si>
  <si>
    <t>Covered participants.</t>
  </si>
  <si>
    <t>Elected coverage.</t>
  </si>
  <si>
    <t>Premium cost.</t>
  </si>
  <si>
    <t>Notification and response dates.</t>
  </si>
  <si>
    <t>Payment history.</t>
  </si>
  <si>
    <t>The system should provide automated notification to COBRA enrollees when coverage is going to expire.</t>
  </si>
  <si>
    <t>The system should provide the ability to generate a "Newly Enrolled/Change Report."</t>
  </si>
  <si>
    <t>The system should provide participant reports, including but not limited to, enrollment, dependent names and relationships, department name, pay group, social security number, etc. that can be generated by individual or group.</t>
  </si>
  <si>
    <t>The system should provide the ability to generate insurance billing reports including, but not limited to, the following:</t>
  </si>
  <si>
    <t>type of coverage,</t>
  </si>
  <si>
    <t>class code,</t>
  </si>
  <si>
    <t>employee name</t>
  </si>
  <si>
    <t>amount</t>
  </si>
  <si>
    <t>number of insured,</t>
  </si>
  <si>
    <t>The system should provide the ability to calculate the premium for life and disability insurance each month based on age, coverage level, salary and waiting period.</t>
  </si>
  <si>
    <t>TR</t>
  </si>
  <si>
    <t>The system should provide the ability to interface with training systems from other organizations such as Orange County's Target Solutions.</t>
  </si>
  <si>
    <t>The system should provide the ability to interface with the State wide  Commission on Peace Officers Standards and Training (POST).</t>
  </si>
  <si>
    <t>The system should provide the ability to track all required and optional training, licenses, certifications, skills, etc., per employee, by topic and job title, department.</t>
  </si>
  <si>
    <t>The system should provide the ability to track the history of all training/licensing related activity by department.</t>
  </si>
  <si>
    <t>The system should provide the ability to track the last activity date and next required action date per employee and per training and licensing requirement.</t>
  </si>
  <si>
    <t xml:space="preserve">The system should track training activities for all types of workforce, including full time employees, part time employees, seasonal workers, interns, temporary workers, contractors and volunteers.  </t>
  </si>
  <si>
    <t>The system should provide the ability to track an employee's progress toward completion of certifications, degrees or development (career) path.</t>
  </si>
  <si>
    <t>The system should provide the ability to track multiple types of tests, along with a pass/fail status and a test score for employees.</t>
  </si>
  <si>
    <t>The system should provide the ability to maintain an education plan, including recommended course and curriculum by position and/or employee.</t>
  </si>
  <si>
    <t>The system should provide the ability to track internally sponsored and vendor sponsored training all in one system.</t>
  </si>
  <si>
    <t>The system should be able to track multiple or split day training classes.</t>
  </si>
  <si>
    <t>The system should provide the ability to cap or limit the number of people who can take a class.</t>
  </si>
  <si>
    <t>The system should provide the ability to track classroom activity for employees who have completed a class, no shows, cancellations, etc.</t>
  </si>
  <si>
    <t xml:space="preserve">The system should enable user defined security in order to allow limited access to decentralized departments so they can only read, write and update to their own employee records. </t>
  </si>
  <si>
    <t>The system should provide an interface with position requirements in order to match requirements to employee profiles.</t>
  </si>
  <si>
    <t xml:space="preserve">The system should provide the ability to monitor training effectiveness by obtaining feedback from class participants and supervisors.  The system should be able to automatically send a follow up form a certain amount of days (as defined by the supervisor) after completion of  the designated training </t>
  </si>
  <si>
    <t>The system should provide the ability to define a training schedule based upon the employee's professional development path.</t>
  </si>
  <si>
    <t>The system should provide the ability to schedule training by job title and employee.</t>
  </si>
  <si>
    <t>The system should provide a consolidated organization-wide training schedule with different view capabilities, including a calendar, list format.  The schedule should be able to be viewed by topic, time frame, etc.</t>
  </si>
  <si>
    <t>The system should provide the ability for users to reserve available training facilities.</t>
  </si>
  <si>
    <t>The system should provide the ability to survey employees to assess the interest level in a particular course.</t>
  </si>
  <si>
    <t>The system should provide the ability to track training costs by participant, department, program, class, etc.</t>
  </si>
  <si>
    <t>The system should allow the HR department to charge departments, cancel fees, split charges or charge other agencies for training when appropriate.</t>
  </si>
  <si>
    <t>The system should provide the ability to track the certificates and training that an individual has received prior to becoming an employee.</t>
  </si>
  <si>
    <t>The system should provide a variety of multi-media training, such as webinar, video training, PowerPoint slides, etc. and allow employees to access the training from their work station.</t>
  </si>
  <si>
    <t>The system should provide the ability to attach scanned certificates, transcripts and other documents to employee training records.</t>
  </si>
  <si>
    <t>The system should provide user defined fields for tracking client specific training information.</t>
  </si>
  <si>
    <t>The system should provide the ability for electronic registration.</t>
  </si>
  <si>
    <t xml:space="preserve">For external courses (offered by a third party), the system should provide web links to pre-approved training sites for registration. </t>
  </si>
  <si>
    <t>If an employee registers for a training class provided by an outside vendor, the system should electronically send class registration costs and other details to AP.</t>
  </si>
  <si>
    <t>If an employee uses the self enrollment feature, the system should provide a confirmation notification.</t>
  </si>
  <si>
    <t>Once registration information is entered into the system, the data should automatically flow into the Training module without the need for duplicate entry.</t>
  </si>
  <si>
    <t xml:space="preserve">The system should provide the ability for users with appropriate security access to view enrollment data by employee and by course. </t>
  </si>
  <si>
    <t>The system should provide the ability to generate reports for individuals, departments, and divisions with individual training history for employees and user defined group statistics.</t>
  </si>
  <si>
    <t xml:space="preserve">The system should provide the ability to issue and print in-house certificates for those employees who are in (or who successfully completed) a course. </t>
  </si>
  <si>
    <t>The system should provide the ability to inquire and report on the employees that have not taken a required class.</t>
  </si>
  <si>
    <t>The system should provide the following reporting capabilities:</t>
  </si>
  <si>
    <t xml:space="preserve">Easy to use standard and ad-hoc report writing capabilities.  </t>
  </si>
  <si>
    <t>The system should provide for a Compliance Year End Review Report.</t>
  </si>
  <si>
    <t>All reports should have the ability to be run by a user defined date range.</t>
  </si>
  <si>
    <t>Reporting should be decentralized based on security profiles allowing each decentralized group to only view their own data.</t>
  </si>
  <si>
    <t>The system should be able to track the degrees or certificates an employee has completed through the Tuition Reimbursement program</t>
  </si>
  <si>
    <t>The system should enable the integration of training reimbursement payment requests with Accounts Payable</t>
  </si>
  <si>
    <t>The system should enable the tracking of individual use of Tuition Reimbursement in a fiscal year.</t>
  </si>
  <si>
    <t>For tuition reimbursements, the system should provide the ability to track the employee's:</t>
  </si>
  <si>
    <t>Participation level</t>
  </si>
  <si>
    <t>Amount of money budgeted</t>
  </si>
  <si>
    <t>Amount of money spent</t>
  </si>
  <si>
    <t>School attended</t>
  </si>
  <si>
    <t>Goals achieved</t>
  </si>
  <si>
    <t>Degree(s) earned</t>
  </si>
  <si>
    <t>If an employee terminates prior to finishing up courses taken through the Tuition Reimbursement Program, the system should trigger a notification to HR for partial recoupment of the reimbursement.</t>
  </si>
  <si>
    <t>The system should provide the ability to provide automated reminder notices of internally scheduled training courses.</t>
  </si>
  <si>
    <t>The system should have the ability to generate an automatic notification when a class reaches maximum capacity and has a wait list of a user defined number.</t>
  </si>
  <si>
    <t xml:space="preserve">The system should provide electronic training approval routing based on user defined routing paths. </t>
  </si>
  <si>
    <t>The electronic workflow tools should also include an auto-escalation process.  For example, if an employee has a required training or does not show up for a class, the system should automatically alert his/her immediate supervisor.  If the supervisor does not deal with the issue, then the process should escalate up to the next level.</t>
  </si>
  <si>
    <t>The system should provide for automated notification when certifications, contracts and licenses, etc. are about to expire.</t>
  </si>
  <si>
    <t>The system should provide employee self service access to allow employees to review their individual training and licensing information on file.</t>
  </si>
  <si>
    <t>The system should provide the ability to notify a supervisor when training for one of their employees is due within a user defined period of time.</t>
  </si>
  <si>
    <t>The system should provide the ability to develop and maintain comprehensive course development data (i.e.: course catalogue), including, but not limited to:</t>
  </si>
  <si>
    <t>Course Title</t>
  </si>
  <si>
    <t>Course Dates and Times</t>
  </si>
  <si>
    <t>Course ID  number/code number</t>
  </si>
  <si>
    <t>Course description</t>
  </si>
  <si>
    <t>Course capacity</t>
  </si>
  <si>
    <t>Course category</t>
  </si>
  <si>
    <t>Course learning objective</t>
  </si>
  <si>
    <t>Course duration</t>
  </si>
  <si>
    <t>Course prerequisite</t>
  </si>
  <si>
    <t>Facility requirements</t>
  </si>
  <si>
    <t>Training material requirements</t>
  </si>
  <si>
    <t>The system should provide the ability to create transcripts of employee development activity for use by the employee and the supervisor. The transcripts should be accessible electronically.</t>
  </si>
  <si>
    <t>The system should have the capability to route journal entries to approvers based upon user configurable rules.  The system should have the ability to require approval vs. a simple notification that does not require action.</t>
  </si>
  <si>
    <t>The system should have the ability to attach documents.</t>
  </si>
  <si>
    <t>The system should provide the ability to drill down to detail &amp; source documents from general ledger summary balances and also to drill around to associated transactions from other subsystems.</t>
  </si>
  <si>
    <t>Allowing forecasts to be calculated in terms  of percentage increases or decreases (either globally or for specific departments, funding sources or other units).</t>
  </si>
  <si>
    <t xml:space="preserve">Allowing salary and benefits projections based on user defined parameters </t>
  </si>
  <si>
    <t>The system should be able to produce budget by line item reports that enable users to drill down on adopted budget amounts to view the history of changes/comments during budget development for that account (from initialization to adoption).  In addition, users should be able to drill down on the amendment totals by line item to view the detailed budget transfers that make up that amount.</t>
  </si>
  <si>
    <t>The system should provide the ability to develop budgets for future years (capital improvement projects, contracts, etc).</t>
  </si>
  <si>
    <t>The system should have the ability to track and report on budgeted fringe expenses compared to actual fringe expenses.</t>
  </si>
  <si>
    <t>The system should have the ability to automate the calculation of budget allocations for indirect costs, fringe costs, space costs, etc. based upon user defined rules and calculations.</t>
  </si>
  <si>
    <t>The system should provide the ability to generate the Budget Book.</t>
  </si>
  <si>
    <t>The system should provide 3 way matching of purchase orders, receiving documents and invoices</t>
  </si>
  <si>
    <t>The system should allow for the manual adjustment of 1099's.</t>
  </si>
  <si>
    <t>The system should have the ability to designate 1099 type (box #) in association with object codes.</t>
  </si>
  <si>
    <t>The system should have the ability to suspend and/or restart payment for specified vendors based on a user defined duration.</t>
  </si>
  <si>
    <t>The system should have the ability to automatically re-open an invoice upon check voiding.</t>
  </si>
  <si>
    <t>The system should allow for the setup of an overpayment threshold whereby invoices that are greater than the original PO/encumbrance by an established dollar amount and/or percentage can be paid without delay.</t>
  </si>
  <si>
    <t>The system should be able to report on vendor payment records for the current period, year-to-date, prior years and also by date range.</t>
  </si>
  <si>
    <t xml:space="preserve">The system should provide the ability to create a user-defined AP check format and check stub. </t>
  </si>
  <si>
    <t>The system should have the ability to interface with HAPPY to import invoice information.</t>
  </si>
  <si>
    <t>The system should have the ability to import invoice information from a CSV file.</t>
  </si>
  <si>
    <t>The system should have the ability to prevent duplicate invoices by verifying that the vendor number + invoice number combination do not already exist in the system.</t>
  </si>
  <si>
    <t>The system should provide the ability to assign multiple AR type codes to a customer.</t>
  </si>
  <si>
    <t>The system should have the ability to import cash receipts detail by customer (in relation to collection efforts) from an external source (such as from Professional Collection Services [PCS] or Excel).</t>
  </si>
  <si>
    <t>The system should integrate with the General Ledger, Accounts Payable, Encumbrance, Inventory, Project Ledger, Fixed Assets, Contracts, Work Order and possibly the Grants module.</t>
  </si>
  <si>
    <t>The system should provide the ability to automatically adjust encumbrance balances when a change order or other adjustment affects line item account coding or amounts.</t>
  </si>
  <si>
    <t>The system should provide the ability to close unused encumbrances and automatically adjust the budget balances accordingly.</t>
  </si>
  <si>
    <t>The system should provide an on-screen display of the running PR total as line items are entered.</t>
  </si>
  <si>
    <t>The system should provide the ability for a purchase order line item to be closed out during AP invoice processing, even if there is a balance remaining on the line item.</t>
  </si>
  <si>
    <t>The system should provide the ability to create order request webforms that simplify entry for decentralized departments.  The request form should automatically create a purchase requisition in the system.</t>
  </si>
  <si>
    <t>The system should have the ability to import procurement card information (transaction details) from the procurement card provider.</t>
  </si>
  <si>
    <t>The system should provide designation codes to identify characteristics for a vendor (such as DBE, MBE, WBE, SBE, DVBE, etc.)</t>
  </si>
  <si>
    <t xml:space="preserve">The system should have the capability to load the most current United States Postal Service zip code table to the database.  The system should automatically fill in the City Name and State based upon zip code entry.  </t>
  </si>
  <si>
    <t>The system should provide the following online vendor self-service capabilities:</t>
  </si>
  <si>
    <t>The ability for vendors to update/maintain contact information.</t>
  </si>
  <si>
    <t>An easy-to-use way for vendors to select and assign their commodity codes during registration.</t>
  </si>
  <si>
    <t>On-line notification of forgotten user ID's and passwords to vendors.</t>
  </si>
  <si>
    <t>The ability to attach/submit documents online (such as W-9 forms, invoices, etc.)</t>
  </si>
  <si>
    <t>The ability for vendors to enter their banking/ACH information on-line.</t>
  </si>
  <si>
    <t>The ability to download City provided forms over the internet.</t>
  </si>
  <si>
    <t>The system should allow for the customization of on-line vendor registration screens and help screens.</t>
  </si>
  <si>
    <t>The system should integrate with Project Accounting, General Ledger, Budget, Accounts Receivable, Purchasing, Billing, Accounts Payable, Payroll, Fixed Assets and Cash Receipts.</t>
  </si>
  <si>
    <t>The system should provide the ability to distribute grant applications electronically for electronic approval.</t>
  </si>
  <si>
    <t>The system should provide the ability to support grant fiscal year closing independent of the fiscal year of the organization</t>
  </si>
  <si>
    <t>The system should provide the ability to bring forward fiscal year end balances for multi-year grants.</t>
  </si>
  <si>
    <t>The system should provide the ability to produce automated notifications for expenditures, encumbrances, and commitments based on user-defined criteria  (e.g., match exhausted,  90% expended, etc).</t>
  </si>
  <si>
    <t>The system should provide the ability to create reminder notices for performance reviews, submission of reports, etc.and flag/report exceptions to events that are not accomplished on time.</t>
  </si>
  <si>
    <t>For projects that are funded by multiple grants, the system should provide user-defined prioritization for the utilization of funds.</t>
  </si>
  <si>
    <t>The system should provide the ability to transfer expenditure amounts between phases.</t>
  </si>
  <si>
    <t>The system should enable multiple contract types per phase (for example, professional services, construction, construction management, etc)</t>
  </si>
  <si>
    <t>The system should have the ability to perform automated allocations including:</t>
  </si>
  <si>
    <t>The ability to allocate indirect salaries and fringe benefits to the applicable grants.</t>
  </si>
  <si>
    <t>The system should provide the ability to apply more than one indirect cost allocation per grant.</t>
  </si>
  <si>
    <t>The system should provide the ability to maintain and monitor grants that affect multiple departments/programs and/or funds.</t>
  </si>
  <si>
    <t>The system should allow for multiple grants/funding sources for a single project.</t>
  </si>
  <si>
    <t>The system should provide the ability to copy existing grants to establish templates for new grants.</t>
  </si>
  <si>
    <t>The system should provide the ability to calculate the timing of draw downs based on:</t>
  </si>
  <si>
    <t>Level of expenditures</t>
  </si>
  <si>
    <t>Grant requirements</t>
  </si>
  <si>
    <t>The system should provide the ability to record project performance information.</t>
  </si>
  <si>
    <t>The system should provide the ability to allow authorized managers to access, inquire, report and reconcile the status of grants and all other funding sources based on the following information:</t>
  </si>
  <si>
    <t>Drawdowns</t>
  </si>
  <si>
    <t>Obligations</t>
  </si>
  <si>
    <t>Encumbrances</t>
  </si>
  <si>
    <t>Expenditures</t>
  </si>
  <si>
    <t>The system should provide the ability to track the following information for grants:</t>
  </si>
  <si>
    <t>Grant number, CFDA number</t>
  </si>
  <si>
    <t>Account code</t>
  </si>
  <si>
    <t>Funding agency</t>
  </si>
  <si>
    <t>Name of grant program</t>
  </si>
  <si>
    <t>Type of funding agency (federal, state, local, etc.)</t>
  </si>
  <si>
    <t>Award amount</t>
  </si>
  <si>
    <t>PO number</t>
  </si>
  <si>
    <t>Vendor name</t>
  </si>
  <si>
    <t>Invoice numbers</t>
  </si>
  <si>
    <t>Check numbers</t>
  </si>
  <si>
    <t>The system should be able to track and manage the following:</t>
  </si>
  <si>
    <t>Grants in progress</t>
  </si>
  <si>
    <t>Report due dates</t>
  </si>
  <si>
    <t>Grant eligibility</t>
  </si>
  <si>
    <t>Grant proposals</t>
  </si>
  <si>
    <t>Multiple grant approval phases</t>
  </si>
  <si>
    <t>Reimbursements</t>
  </si>
  <si>
    <t>Sub recipient contracts</t>
  </si>
  <si>
    <t>Grant ending date</t>
  </si>
  <si>
    <t>In-kind transactions</t>
  </si>
  <si>
    <t>Application date</t>
  </si>
  <si>
    <t>Grants Closing Date</t>
  </si>
  <si>
    <t>Percent match</t>
  </si>
  <si>
    <t>Monetary versus in-kind contributions</t>
  </si>
  <si>
    <t>Specific accounts of matching funds</t>
  </si>
  <si>
    <t>Status of matched funds</t>
  </si>
  <si>
    <t>The system should provide the ability to record grant contracts with sub recipient requirements.</t>
  </si>
  <si>
    <t>Communication with Funding Agencies Requirements Section</t>
  </si>
  <si>
    <t>The system should provide the ability to prepare billing statements and other associated documents to any funding agency, regardless of the billing arrangements and participation agreements (e.g., project reimbursement)</t>
  </si>
  <si>
    <t>The system should provide the ability to send project billing information electronically to:</t>
  </si>
  <si>
    <t>Federal grantors</t>
  </si>
  <si>
    <t>State grantors</t>
  </si>
  <si>
    <t>The system should provide the ability to establish and adjust budgets for each grant or project.</t>
  </si>
  <si>
    <t>The system should provide the ability to set-up grants/projects by phase or other sublevel to enable tracking by participating departments, divisions or any other user defined organization units.</t>
  </si>
  <si>
    <t>The system should allow for the establishment of allowed costs for each grant based on activity or other user defined parameter.  The system should then automatically disallow unauthorized costs.</t>
  </si>
  <si>
    <t>The system should provide the ability to apply reimbursement rules to a grant.</t>
  </si>
  <si>
    <t>The system should provide the ability to track and report current performance against past performance and/or established goals.</t>
  </si>
  <si>
    <t>The system should be able to report the following information over any user defined reporting period (state reporting period, federal reporting period, grant year, fiscal year, inception to date, breakdowns by period, etc.):</t>
  </si>
  <si>
    <t>Revenues</t>
  </si>
  <si>
    <t>Billings</t>
  </si>
  <si>
    <t>Payments</t>
  </si>
  <si>
    <t>Balances</t>
  </si>
  <si>
    <t>The system should be able to generate standard federal reports.</t>
  </si>
  <si>
    <t>The system should provide the ability to generate the following reports for  individual grants, as well as for all grants:</t>
  </si>
  <si>
    <t>Trial balance</t>
  </si>
  <si>
    <t>Year end and interim financial statements</t>
  </si>
  <si>
    <t>The system should have the ability to track required report dates for subrecipients and to generate automated reminder notices to subrecipients.  The system should be able to store the dates that reminders were sent out in order to enable reporting on the history of reminder notices to subrecipients.</t>
  </si>
  <si>
    <t>Grants</t>
  </si>
  <si>
    <t xml:space="preserve">The system should have the ability to automatically identify fixed asset purchases based on account number and/or dollar threshold. </t>
  </si>
  <si>
    <t xml:space="preserve">The system should provide the ability to track controlled (non-capital) assets.  These assets  generally include ipads, uniforms, firearm, etc.) </t>
  </si>
  <si>
    <t>The system should have the ability to track the funding source of assets so that when they are disposed of, the information can be reported back to the funding agency.</t>
  </si>
  <si>
    <t>Average price, LIFO, FIFO, etc.</t>
  </si>
  <si>
    <t>Issues of inventory items</t>
  </si>
  <si>
    <t>Quantity Adjustments</t>
  </si>
  <si>
    <t>The system should have the following physical inventory capabilities:</t>
  </si>
  <si>
    <t xml:space="preserve">Freeze an individual commodity/stock item or all items in a warehouse for inventory cycle counts, physical inventories and adjustments.  </t>
  </si>
  <si>
    <t>Issue and control count tags</t>
  </si>
  <si>
    <t>Analyze variances</t>
  </si>
  <si>
    <t>Update on-hand quantities</t>
  </si>
  <si>
    <t>Post differences to the General Ledger</t>
  </si>
  <si>
    <t>The system should provide the ability to track damaged, backordered items.</t>
  </si>
  <si>
    <t>The system should maintain vendor and pricing data for inventory purchases.</t>
  </si>
  <si>
    <t>The system should provide the ability to credit stock returns to the dept./office that originated the issue/order</t>
  </si>
  <si>
    <t>The system should provide the ability to generate master parts lists and sub lists for equipment by manufacturer, quantity and cost.</t>
  </si>
  <si>
    <t>The system should provide the ability to print/query the following standard inventory reports:</t>
  </si>
  <si>
    <t>Inventory master listing by any user defined criteria, including but not limited to, inventory number, description, location, equipment number, quantity on hand, unit of measure, size, description, supplier, cost, buyer, etc.  (A master parts list represents all the inventory items associated with a particular equipment.)</t>
  </si>
  <si>
    <t>The system should have the capability to produce the following physical inventory reports:</t>
  </si>
  <si>
    <t xml:space="preserve">Pre-populated cycle count worksheets </t>
  </si>
  <si>
    <t>Missing tag report</t>
  </si>
  <si>
    <t>Variance reports for interim and final counts</t>
  </si>
  <si>
    <t>The system should have the ability to generate a report that details the inventory activity for the month with inventory item costs, issue costs, mark-up amounts, net profit, etc.</t>
  </si>
  <si>
    <t>The system should provide the ability to develop forecasts based on the actual project cost/schedule and generate progress trend analysis reports.</t>
  </si>
  <si>
    <t>During cash receipting, the system should allow for any of the following to be entered to pull up the invoice to apply the payment against: the invoice number, customer number, customer name or a portion of the customer name.</t>
  </si>
  <si>
    <t>The system should allow the same check to be applied against multiple open invoices.</t>
  </si>
  <si>
    <t>The system should allow for totals by tender type to be entered for the entire cash receipt (at the header level) rather than requiring the tender type to be entered for each line item.</t>
  </si>
  <si>
    <t>The system should prevent the creation of PO's and or invoices/checks against a contract that is expired or that does not have remaining funds.</t>
  </si>
  <si>
    <t>The system should allow for tasks to be identified as required or optional.  The contract should not be able to be finalized/pushed out to a PO without all required tasks being checked off as complete.</t>
  </si>
  <si>
    <t>The system should allow users to develop contract related notes and comments.</t>
  </si>
  <si>
    <t>The system should allow for a user defined multi-level retainage structure based on percentage completed or total amount paid to a contractor.</t>
  </si>
  <si>
    <t>The system should provide the ability for an authorized user to release retainage (lump sum release or percentage release) in a single or multiple transactions.</t>
  </si>
  <si>
    <t>The system should have the ability to automatically create a purchase order from a contract.</t>
  </si>
  <si>
    <t>The system should allow for an existing contract to be copied to a new contract.</t>
  </si>
  <si>
    <t>The system should allow for contract managers to be tracked.</t>
  </si>
  <si>
    <t>The system should allow for contracts to be identified by user-defined types (professional services, construction, etc)</t>
  </si>
  <si>
    <t>The system should be able to route contracts and contract amendments for approval based on user defined rules.</t>
  </si>
  <si>
    <t>Reporting</t>
  </si>
  <si>
    <t>The system should allow user to report on the encumbrances and actual expenditures against a contract and to view the remaining balance on the contract.</t>
  </si>
  <si>
    <t>The system should allow for reporting on the retainage history of a contract.</t>
  </si>
  <si>
    <t>The system should allow for reporting on insurance certificates nearing expiration.</t>
  </si>
  <si>
    <t>The system should have the ability to create contracts using boiler-plate templates that pull key information from the contract record.  The system should provide the ability to select from a list of specific terms/conditions to print on the contract.  The system-produced contract should be editable.</t>
  </si>
  <si>
    <t>The system-produced contract should have the ability to highlight information that was pulled from the contract record.</t>
  </si>
  <si>
    <t>The system should be able to track stop payments or liens in relation to a contract.  This should put all payments on hold for the contractor in relation to that contract.</t>
  </si>
  <si>
    <t>The contract should allow for the definition of line items with the associated GL account and description.  This information should push out to the PO.</t>
  </si>
  <si>
    <t>Personnel</t>
  </si>
  <si>
    <t>The system should have the ability to integrate with other timekeeping systems</t>
  </si>
  <si>
    <t>The new system should allow new employee information to be imported from online recruitment sites.</t>
  </si>
  <si>
    <t>The system should provide for the automated integration of registration information to the desktop calendar.</t>
  </si>
  <si>
    <t xml:space="preserve">The system should be able to accept scanned or electronic documents in multiple file formats and link them to a data record. </t>
  </si>
  <si>
    <t>The system should provide the ability to customize report prompts (this includes the actual verbiage of the question prompt, the default response (if any), and the specific rules established in association with the report prompt)</t>
  </si>
  <si>
    <t>IT1</t>
  </si>
  <si>
    <t>IT2</t>
  </si>
  <si>
    <t>IT3</t>
  </si>
  <si>
    <t>IT4</t>
  </si>
  <si>
    <t>IT5</t>
  </si>
  <si>
    <t>IT6</t>
  </si>
  <si>
    <t>IT7</t>
  </si>
  <si>
    <t>IT8</t>
  </si>
  <si>
    <t>IT9</t>
  </si>
  <si>
    <t>IT10</t>
  </si>
  <si>
    <t>IT11</t>
  </si>
  <si>
    <t>IT12</t>
  </si>
  <si>
    <t>IT13</t>
  </si>
  <si>
    <t>IT14</t>
  </si>
  <si>
    <t>IT15</t>
  </si>
  <si>
    <t>IT16</t>
  </si>
  <si>
    <t>IT17</t>
  </si>
  <si>
    <t>IT18</t>
  </si>
  <si>
    <t>IT19</t>
  </si>
  <si>
    <t>IT20</t>
  </si>
  <si>
    <t>IT21</t>
  </si>
  <si>
    <t>IT22</t>
  </si>
  <si>
    <t>IT23</t>
  </si>
  <si>
    <t>IT24</t>
  </si>
  <si>
    <t>IT25</t>
  </si>
  <si>
    <t>IT26</t>
  </si>
  <si>
    <t>IT27</t>
  </si>
  <si>
    <t>IT28</t>
  </si>
  <si>
    <t>IT29</t>
  </si>
  <si>
    <t>IT30</t>
  </si>
  <si>
    <t>IT31</t>
  </si>
  <si>
    <t>IT32</t>
  </si>
  <si>
    <t>IT33</t>
  </si>
  <si>
    <t>IT34</t>
  </si>
  <si>
    <t>IT35</t>
  </si>
  <si>
    <t>IT36</t>
  </si>
  <si>
    <t>IT37</t>
  </si>
  <si>
    <t>IT38</t>
  </si>
  <si>
    <t>IT39</t>
  </si>
  <si>
    <t>IT40</t>
  </si>
  <si>
    <t>IT41</t>
  </si>
  <si>
    <t>IT42</t>
  </si>
  <si>
    <t>IT43</t>
  </si>
  <si>
    <t>IT44</t>
  </si>
  <si>
    <t>IT45</t>
  </si>
  <si>
    <t>IT46</t>
  </si>
  <si>
    <t>IT47</t>
  </si>
  <si>
    <t>IT48</t>
  </si>
  <si>
    <t>IT49</t>
  </si>
  <si>
    <t>IT50</t>
  </si>
  <si>
    <t>IT51</t>
  </si>
  <si>
    <t>IT52</t>
  </si>
  <si>
    <t>IT53</t>
  </si>
  <si>
    <t>IT54</t>
  </si>
  <si>
    <t>IT55</t>
  </si>
  <si>
    <t>IT56</t>
  </si>
  <si>
    <t>IT57</t>
  </si>
  <si>
    <t>IT58</t>
  </si>
  <si>
    <t>IT59</t>
  </si>
  <si>
    <t>IT60</t>
  </si>
  <si>
    <t>IT61</t>
  </si>
  <si>
    <t>IT62</t>
  </si>
  <si>
    <t>IT63</t>
  </si>
  <si>
    <t>IT64</t>
  </si>
  <si>
    <t>IT65</t>
  </si>
  <si>
    <t>IT66</t>
  </si>
  <si>
    <t>IT67</t>
  </si>
  <si>
    <t>IT68</t>
  </si>
  <si>
    <t>IT69</t>
  </si>
  <si>
    <t>IT70</t>
  </si>
  <si>
    <t>IT71</t>
  </si>
  <si>
    <t>IT72</t>
  </si>
  <si>
    <t>IT73</t>
  </si>
  <si>
    <t>IT74</t>
  </si>
  <si>
    <t>IT75</t>
  </si>
  <si>
    <t>IT76</t>
  </si>
  <si>
    <t>IT77</t>
  </si>
  <si>
    <t>IT78</t>
  </si>
  <si>
    <t>IT79</t>
  </si>
  <si>
    <t>IT80</t>
  </si>
  <si>
    <t>IT81</t>
  </si>
  <si>
    <t>IT82</t>
  </si>
  <si>
    <t>IT83</t>
  </si>
  <si>
    <t>IT84</t>
  </si>
  <si>
    <t>IT85</t>
  </si>
  <si>
    <t>IT86</t>
  </si>
  <si>
    <t>IT87</t>
  </si>
  <si>
    <t>IT88</t>
  </si>
  <si>
    <t>IT89</t>
  </si>
  <si>
    <t>IT90</t>
  </si>
  <si>
    <t>IT91</t>
  </si>
  <si>
    <t>IT92</t>
  </si>
  <si>
    <t>IT93</t>
  </si>
  <si>
    <t>IT94</t>
  </si>
  <si>
    <t>IT95</t>
  </si>
  <si>
    <t>IT96</t>
  </si>
  <si>
    <t>IT97</t>
  </si>
  <si>
    <t>IT98</t>
  </si>
  <si>
    <t>IT99</t>
  </si>
  <si>
    <t>IT100</t>
  </si>
  <si>
    <t>IT101</t>
  </si>
  <si>
    <t>IT102</t>
  </si>
  <si>
    <t>IT103</t>
  </si>
  <si>
    <t>IT104</t>
  </si>
  <si>
    <t>IT105</t>
  </si>
  <si>
    <t>IT106</t>
  </si>
  <si>
    <t>IT107</t>
  </si>
  <si>
    <t>IT108</t>
  </si>
  <si>
    <t>IT109</t>
  </si>
  <si>
    <t>IT110</t>
  </si>
  <si>
    <t>IT111</t>
  </si>
  <si>
    <t>IT112</t>
  </si>
  <si>
    <t>IT113</t>
  </si>
  <si>
    <t>IT114</t>
  </si>
  <si>
    <t>IT115</t>
  </si>
  <si>
    <t>IT116</t>
  </si>
  <si>
    <t>IT117</t>
  </si>
  <si>
    <t>IT118</t>
  </si>
  <si>
    <t>IT119</t>
  </si>
  <si>
    <t>IT120</t>
  </si>
  <si>
    <t>IT121</t>
  </si>
  <si>
    <t>IT122</t>
  </si>
  <si>
    <t>IT123</t>
  </si>
  <si>
    <t>IT124</t>
  </si>
  <si>
    <t>IT125</t>
  </si>
  <si>
    <t>IT126</t>
  </si>
  <si>
    <t>IT127</t>
  </si>
  <si>
    <t>IT128</t>
  </si>
  <si>
    <t>IT129</t>
  </si>
  <si>
    <t>IT130</t>
  </si>
  <si>
    <t>IT131</t>
  </si>
  <si>
    <t>IT132</t>
  </si>
  <si>
    <t>Please mark one selection only</t>
  </si>
  <si>
    <t>GL1</t>
  </si>
  <si>
    <t>GL2</t>
  </si>
  <si>
    <t>GL3</t>
  </si>
  <si>
    <t>GL4</t>
  </si>
  <si>
    <t>GL5</t>
  </si>
  <si>
    <t>GL6</t>
  </si>
  <si>
    <t>GL7</t>
  </si>
  <si>
    <t>GL8</t>
  </si>
  <si>
    <t>GL9</t>
  </si>
  <si>
    <t>GL10</t>
  </si>
  <si>
    <t>GL11</t>
  </si>
  <si>
    <t>GL12</t>
  </si>
  <si>
    <t>GL13</t>
  </si>
  <si>
    <t>GL14</t>
  </si>
  <si>
    <t>GL15</t>
  </si>
  <si>
    <t>GL16</t>
  </si>
  <si>
    <t>GL17</t>
  </si>
  <si>
    <t>GL18</t>
  </si>
  <si>
    <t>GL19</t>
  </si>
  <si>
    <t>GL20</t>
  </si>
  <si>
    <t>GL21</t>
  </si>
  <si>
    <t>GL22</t>
  </si>
  <si>
    <t>GL23</t>
  </si>
  <si>
    <t>GL24</t>
  </si>
  <si>
    <t>GL25</t>
  </si>
  <si>
    <t>GL26</t>
  </si>
  <si>
    <t>GL27</t>
  </si>
  <si>
    <t>GL28</t>
  </si>
  <si>
    <t>GL29</t>
  </si>
  <si>
    <t>GL30</t>
  </si>
  <si>
    <t>GL31</t>
  </si>
  <si>
    <t>GL32</t>
  </si>
  <si>
    <t>GL33</t>
  </si>
  <si>
    <t>GL34</t>
  </si>
  <si>
    <t>GL35</t>
  </si>
  <si>
    <t>GL36</t>
  </si>
  <si>
    <t>BU1</t>
  </si>
  <si>
    <t>BU2</t>
  </si>
  <si>
    <t>BU3</t>
  </si>
  <si>
    <t>BU4</t>
  </si>
  <si>
    <t>BU5</t>
  </si>
  <si>
    <t>BU6</t>
  </si>
  <si>
    <t>BU7</t>
  </si>
  <si>
    <t>BU8</t>
  </si>
  <si>
    <t>BU9</t>
  </si>
  <si>
    <t>BU10</t>
  </si>
  <si>
    <t>BU11</t>
  </si>
  <si>
    <t>BU12</t>
  </si>
  <si>
    <t>BU13</t>
  </si>
  <si>
    <t>BU14</t>
  </si>
  <si>
    <t>BU15</t>
  </si>
  <si>
    <t>BU16</t>
  </si>
  <si>
    <t>BU17</t>
  </si>
  <si>
    <t>BU18</t>
  </si>
  <si>
    <t>BU19</t>
  </si>
  <si>
    <t>BU20</t>
  </si>
  <si>
    <t>BU21</t>
  </si>
  <si>
    <t>BU22</t>
  </si>
  <si>
    <t>BU23</t>
  </si>
  <si>
    <t>BU24</t>
  </si>
  <si>
    <t>BU25</t>
  </si>
  <si>
    <t>BU26</t>
  </si>
  <si>
    <t>BU27</t>
  </si>
  <si>
    <t>BU28</t>
  </si>
  <si>
    <t>BU29</t>
  </si>
  <si>
    <t>BU30</t>
  </si>
  <si>
    <t>BU31</t>
  </si>
  <si>
    <t>BU32</t>
  </si>
  <si>
    <t>BU33</t>
  </si>
  <si>
    <t>BU34</t>
  </si>
  <si>
    <t>BU35</t>
  </si>
  <si>
    <t>BU36</t>
  </si>
  <si>
    <t>AP1</t>
  </si>
  <si>
    <t>AP2</t>
  </si>
  <si>
    <t>AP3</t>
  </si>
  <si>
    <t>AP4</t>
  </si>
  <si>
    <t>AP5</t>
  </si>
  <si>
    <t>AP6</t>
  </si>
  <si>
    <t>AP7</t>
  </si>
  <si>
    <t>AP8</t>
  </si>
  <si>
    <t>AP9</t>
  </si>
  <si>
    <t>AP10</t>
  </si>
  <si>
    <t>AP11</t>
  </si>
  <si>
    <t>AP12</t>
  </si>
  <si>
    <t>AP13</t>
  </si>
  <si>
    <t>AP14</t>
  </si>
  <si>
    <t>AP15</t>
  </si>
  <si>
    <t>AP16</t>
  </si>
  <si>
    <t>AP17</t>
  </si>
  <si>
    <t>AP18</t>
  </si>
  <si>
    <t>AP19</t>
  </si>
  <si>
    <t>AP20</t>
  </si>
  <si>
    <t>AP21</t>
  </si>
  <si>
    <t>AP22</t>
  </si>
  <si>
    <t>AP23</t>
  </si>
  <si>
    <t>AP24</t>
  </si>
  <si>
    <t>AP25</t>
  </si>
  <si>
    <t>AP26</t>
  </si>
  <si>
    <t>AP27</t>
  </si>
  <si>
    <t>AP28</t>
  </si>
  <si>
    <t>AP29</t>
  </si>
  <si>
    <t>AP30</t>
  </si>
  <si>
    <t>AP31</t>
  </si>
  <si>
    <t>AP32</t>
  </si>
  <si>
    <t>AP33</t>
  </si>
  <si>
    <t>AP34</t>
  </si>
  <si>
    <t>AP35</t>
  </si>
  <si>
    <t>AR1</t>
  </si>
  <si>
    <t>AR2</t>
  </si>
  <si>
    <t>AR3</t>
  </si>
  <si>
    <t>AR4</t>
  </si>
  <si>
    <t>AR5</t>
  </si>
  <si>
    <t>AR6</t>
  </si>
  <si>
    <t>AR7</t>
  </si>
  <si>
    <t>AR8</t>
  </si>
  <si>
    <t>AR9</t>
  </si>
  <si>
    <t>AR10</t>
  </si>
  <si>
    <t>AR11</t>
  </si>
  <si>
    <t>AR12</t>
  </si>
  <si>
    <t>AR13</t>
  </si>
  <si>
    <t>AR14</t>
  </si>
  <si>
    <t>AR15</t>
  </si>
  <si>
    <t>AR16</t>
  </si>
  <si>
    <t>AR17</t>
  </si>
  <si>
    <t>AR18</t>
  </si>
  <si>
    <t>AR19</t>
  </si>
  <si>
    <t>AR20</t>
  </si>
  <si>
    <t>AR21</t>
  </si>
  <si>
    <t>AR22</t>
  </si>
  <si>
    <t>AR23</t>
  </si>
  <si>
    <t>AR24</t>
  </si>
  <si>
    <t>AR25</t>
  </si>
  <si>
    <t>AR26</t>
  </si>
  <si>
    <t>AR27</t>
  </si>
  <si>
    <t>AR28</t>
  </si>
  <si>
    <t>AR29</t>
  </si>
  <si>
    <t>PU1</t>
  </si>
  <si>
    <t>PU2</t>
  </si>
  <si>
    <t>PU3</t>
  </si>
  <si>
    <t>PU4</t>
  </si>
  <si>
    <t>PU5</t>
  </si>
  <si>
    <t>PU6</t>
  </si>
  <si>
    <t>PU7</t>
  </si>
  <si>
    <t>PU8</t>
  </si>
  <si>
    <t>PU9</t>
  </si>
  <si>
    <t>PU10</t>
  </si>
  <si>
    <t>PU11</t>
  </si>
  <si>
    <t>PU12</t>
  </si>
  <si>
    <t>PU13</t>
  </si>
  <si>
    <t>PU14</t>
  </si>
  <si>
    <t>PU15</t>
  </si>
  <si>
    <t>PU16</t>
  </si>
  <si>
    <t>PU17</t>
  </si>
  <si>
    <t>PU18</t>
  </si>
  <si>
    <t>PU19</t>
  </si>
  <si>
    <t>PU20</t>
  </si>
  <si>
    <t>PU21</t>
  </si>
  <si>
    <t>PU22</t>
  </si>
  <si>
    <t>PU23</t>
  </si>
  <si>
    <t>PU24</t>
  </si>
  <si>
    <t>PU25</t>
  </si>
  <si>
    <t>PU26</t>
  </si>
  <si>
    <t>PU27</t>
  </si>
  <si>
    <t>PU28</t>
  </si>
  <si>
    <t>PU29</t>
  </si>
  <si>
    <t>PU30</t>
  </si>
  <si>
    <t>PU31</t>
  </si>
  <si>
    <t>PU32</t>
  </si>
  <si>
    <t>PU33</t>
  </si>
  <si>
    <t>PU34</t>
  </si>
  <si>
    <t>PU35</t>
  </si>
  <si>
    <t>PU36</t>
  </si>
  <si>
    <t>PU37</t>
  </si>
  <si>
    <t>PU38</t>
  </si>
  <si>
    <t>PU39</t>
  </si>
  <si>
    <t>PU40</t>
  </si>
  <si>
    <t>PU41</t>
  </si>
  <si>
    <t>PU42</t>
  </si>
  <si>
    <t>PU43</t>
  </si>
  <si>
    <t>PU44</t>
  </si>
  <si>
    <t>PU45</t>
  </si>
  <si>
    <t>PU46</t>
  </si>
  <si>
    <t>PU47</t>
  </si>
  <si>
    <t>PU48</t>
  </si>
  <si>
    <t>PU49</t>
  </si>
  <si>
    <t>PU50</t>
  </si>
  <si>
    <t>PU51</t>
  </si>
  <si>
    <t>PU52</t>
  </si>
  <si>
    <t>PU53</t>
  </si>
  <si>
    <t>PU54</t>
  </si>
  <si>
    <t>PU55</t>
  </si>
  <si>
    <t>PU56</t>
  </si>
  <si>
    <t>PU57</t>
  </si>
  <si>
    <t>A not-to-exceed amount on each release/requisition against a blanket order (per occurrence)</t>
  </si>
  <si>
    <t>GR1</t>
  </si>
  <si>
    <t>GR2</t>
  </si>
  <si>
    <t>GR3</t>
  </si>
  <si>
    <t>GR4</t>
  </si>
  <si>
    <t>GR5</t>
  </si>
  <si>
    <t>GR6</t>
  </si>
  <si>
    <t>GR7</t>
  </si>
  <si>
    <t>GR8</t>
  </si>
  <si>
    <t>GR9</t>
  </si>
  <si>
    <t>GR10</t>
  </si>
  <si>
    <t>GR11</t>
  </si>
  <si>
    <t>GR12</t>
  </si>
  <si>
    <t>GR13</t>
  </si>
  <si>
    <t>GR14</t>
  </si>
  <si>
    <t>GR15</t>
  </si>
  <si>
    <t>GR16</t>
  </si>
  <si>
    <t>GR17</t>
  </si>
  <si>
    <t>GR18</t>
  </si>
  <si>
    <t>GR19</t>
  </si>
  <si>
    <t>GR20</t>
  </si>
  <si>
    <t>GR21</t>
  </si>
  <si>
    <t>GR22</t>
  </si>
  <si>
    <t>GR23</t>
  </si>
  <si>
    <t>GR24</t>
  </si>
  <si>
    <t>GR25</t>
  </si>
  <si>
    <t>GR26</t>
  </si>
  <si>
    <t>GR27</t>
  </si>
  <si>
    <t>GR28</t>
  </si>
  <si>
    <t>GR29</t>
  </si>
  <si>
    <t>GR30</t>
  </si>
  <si>
    <t>GR31</t>
  </si>
  <si>
    <t>GR32</t>
  </si>
  <si>
    <t>GR33</t>
  </si>
  <si>
    <t>GR34</t>
  </si>
  <si>
    <t>GR35</t>
  </si>
  <si>
    <t>GR36</t>
  </si>
  <si>
    <t>GR37</t>
  </si>
  <si>
    <t>GR38</t>
  </si>
  <si>
    <t>GR39</t>
  </si>
  <si>
    <t>GR40</t>
  </si>
  <si>
    <t>GR41</t>
  </si>
  <si>
    <t>GR42</t>
  </si>
  <si>
    <t>GR43</t>
  </si>
  <si>
    <t>GR44</t>
  </si>
  <si>
    <t>GR45</t>
  </si>
  <si>
    <t>GR46</t>
  </si>
  <si>
    <t>GR47</t>
  </si>
  <si>
    <t>GR48</t>
  </si>
  <si>
    <t>GR49</t>
  </si>
  <si>
    <t>GR50</t>
  </si>
  <si>
    <t>GR51</t>
  </si>
  <si>
    <t>GR52</t>
  </si>
  <si>
    <t>GR53</t>
  </si>
  <si>
    <t>GR54</t>
  </si>
  <si>
    <t>GR55</t>
  </si>
  <si>
    <t>GR56</t>
  </si>
  <si>
    <t>GR57</t>
  </si>
  <si>
    <t>GR58</t>
  </si>
  <si>
    <t>GR59</t>
  </si>
  <si>
    <t>GR60</t>
  </si>
  <si>
    <t>GR61</t>
  </si>
  <si>
    <t>GR62</t>
  </si>
  <si>
    <t>GR63</t>
  </si>
  <si>
    <t>GR64</t>
  </si>
  <si>
    <t>GR65</t>
  </si>
  <si>
    <t>GR66</t>
  </si>
  <si>
    <t>FA1</t>
  </si>
  <si>
    <t>FA2</t>
  </si>
  <si>
    <t>FA3</t>
  </si>
  <si>
    <t>FA4</t>
  </si>
  <si>
    <t>FA5</t>
  </si>
  <si>
    <t>FA6</t>
  </si>
  <si>
    <t>FA7</t>
  </si>
  <si>
    <t>FA8</t>
  </si>
  <si>
    <t>FA9</t>
  </si>
  <si>
    <t>FA10</t>
  </si>
  <si>
    <t>FA11</t>
  </si>
  <si>
    <t>FA12</t>
  </si>
  <si>
    <t>FA13</t>
  </si>
  <si>
    <t>FA14</t>
  </si>
  <si>
    <t>FA15</t>
  </si>
  <si>
    <t>FA16</t>
  </si>
  <si>
    <t>FA17</t>
  </si>
  <si>
    <t>FA18</t>
  </si>
  <si>
    <t>FA19</t>
  </si>
  <si>
    <t>FA20</t>
  </si>
  <si>
    <t>FA21</t>
  </si>
  <si>
    <t>FA22</t>
  </si>
  <si>
    <t>FA23</t>
  </si>
  <si>
    <t>FA24</t>
  </si>
  <si>
    <t>FA25</t>
  </si>
  <si>
    <t>FA26</t>
  </si>
  <si>
    <t>FA27</t>
  </si>
  <si>
    <t>FA28</t>
  </si>
  <si>
    <t>FA29</t>
  </si>
  <si>
    <t>FA30</t>
  </si>
  <si>
    <t>FA31</t>
  </si>
  <si>
    <t>FA32</t>
  </si>
  <si>
    <t>FA33</t>
  </si>
  <si>
    <t>FA34</t>
  </si>
  <si>
    <t>FA35</t>
  </si>
  <si>
    <t>FA36</t>
  </si>
  <si>
    <t>FA37</t>
  </si>
  <si>
    <t>FA38</t>
  </si>
  <si>
    <t>FA39</t>
  </si>
  <si>
    <t>FA40</t>
  </si>
  <si>
    <t>FA41</t>
  </si>
  <si>
    <t>FA42</t>
  </si>
  <si>
    <t>FA43</t>
  </si>
  <si>
    <t>FA44</t>
  </si>
  <si>
    <t>FA45</t>
  </si>
  <si>
    <t>IV1</t>
  </si>
  <si>
    <t>IV2</t>
  </si>
  <si>
    <t>IV3</t>
  </si>
  <si>
    <t>IV4</t>
  </si>
  <si>
    <t>IV5</t>
  </si>
  <si>
    <t>IV6</t>
  </si>
  <si>
    <t>IV7</t>
  </si>
  <si>
    <t>IV8</t>
  </si>
  <si>
    <t>IV9</t>
  </si>
  <si>
    <t>IV10</t>
  </si>
  <si>
    <t>IV11</t>
  </si>
  <si>
    <t>IV12</t>
  </si>
  <si>
    <t>IV13</t>
  </si>
  <si>
    <t>IV14</t>
  </si>
  <si>
    <t>IV15</t>
  </si>
  <si>
    <t>IV16</t>
  </si>
  <si>
    <t>IV17</t>
  </si>
  <si>
    <t>IV18</t>
  </si>
  <si>
    <t>IV19</t>
  </si>
  <si>
    <t>IV20</t>
  </si>
  <si>
    <t>IV21</t>
  </si>
  <si>
    <t>IV22</t>
  </si>
  <si>
    <t>IV23</t>
  </si>
  <si>
    <t>IV24</t>
  </si>
  <si>
    <t>IV25</t>
  </si>
  <si>
    <t>IV26</t>
  </si>
  <si>
    <t>IV27</t>
  </si>
  <si>
    <t>IV28</t>
  </si>
  <si>
    <t>IV29</t>
  </si>
  <si>
    <t>IV30</t>
  </si>
  <si>
    <t>IV31</t>
  </si>
  <si>
    <t>IV32</t>
  </si>
  <si>
    <t>IV33</t>
  </si>
  <si>
    <t>IV34</t>
  </si>
  <si>
    <t>IV35</t>
  </si>
  <si>
    <t>IV36</t>
  </si>
  <si>
    <t>IV37</t>
  </si>
  <si>
    <t>IV38</t>
  </si>
  <si>
    <t>IV39</t>
  </si>
  <si>
    <t>IV40</t>
  </si>
  <si>
    <t>IV41</t>
  </si>
  <si>
    <t>IV42</t>
  </si>
  <si>
    <t>IV43</t>
  </si>
  <si>
    <t>IV44</t>
  </si>
  <si>
    <t>IV45</t>
  </si>
  <si>
    <t>IV46</t>
  </si>
  <si>
    <t>IV47</t>
  </si>
  <si>
    <t>IV48</t>
  </si>
  <si>
    <t>IV49</t>
  </si>
  <si>
    <t>IV50</t>
  </si>
  <si>
    <t>IV51</t>
  </si>
  <si>
    <t>IV52</t>
  </si>
  <si>
    <t>IV53</t>
  </si>
  <si>
    <t>IV54</t>
  </si>
  <si>
    <t>IV55</t>
  </si>
  <si>
    <t>IV56</t>
  </si>
  <si>
    <t>IV57</t>
  </si>
  <si>
    <t>IV58</t>
  </si>
  <si>
    <t>IV59</t>
  </si>
  <si>
    <t>IV60</t>
  </si>
  <si>
    <t>IV61</t>
  </si>
  <si>
    <t>IV62</t>
  </si>
  <si>
    <t>IV63</t>
  </si>
  <si>
    <t>IV64</t>
  </si>
  <si>
    <t>IV65</t>
  </si>
  <si>
    <t>IV66</t>
  </si>
  <si>
    <t>IV67</t>
  </si>
  <si>
    <t>IV68</t>
  </si>
  <si>
    <t>IV69</t>
  </si>
  <si>
    <t>IV70</t>
  </si>
  <si>
    <t>IV71</t>
  </si>
  <si>
    <t>IV72</t>
  </si>
  <si>
    <t>IV73</t>
  </si>
  <si>
    <t>IV74</t>
  </si>
  <si>
    <t>IV75</t>
  </si>
  <si>
    <t>PR1</t>
  </si>
  <si>
    <t>PR2</t>
  </si>
  <si>
    <t>PR3</t>
  </si>
  <si>
    <t>PR4</t>
  </si>
  <si>
    <t>PR5</t>
  </si>
  <si>
    <t>PR6</t>
  </si>
  <si>
    <t>PR7</t>
  </si>
  <si>
    <t>PR8</t>
  </si>
  <si>
    <t>PR9</t>
  </si>
  <si>
    <t>PR10</t>
  </si>
  <si>
    <t>PR11</t>
  </si>
  <si>
    <t>PR12</t>
  </si>
  <si>
    <t>PR13</t>
  </si>
  <si>
    <t>PR14</t>
  </si>
  <si>
    <t>PR15</t>
  </si>
  <si>
    <t>PR16</t>
  </si>
  <si>
    <t>PR17</t>
  </si>
  <si>
    <t>PR18</t>
  </si>
  <si>
    <t>PR19</t>
  </si>
  <si>
    <t>CR1</t>
  </si>
  <si>
    <t>CR2</t>
  </si>
  <si>
    <t>CR3</t>
  </si>
  <si>
    <t>CR4</t>
  </si>
  <si>
    <t>CR5</t>
  </si>
  <si>
    <t>CR6</t>
  </si>
  <si>
    <t>CR7</t>
  </si>
  <si>
    <t>CR8</t>
  </si>
  <si>
    <t>CR9</t>
  </si>
  <si>
    <t>CR10</t>
  </si>
  <si>
    <t>CR11</t>
  </si>
  <si>
    <t>CR12</t>
  </si>
  <si>
    <t>CR13</t>
  </si>
  <si>
    <t>CR14</t>
  </si>
  <si>
    <t>CR15</t>
  </si>
  <si>
    <t>CR16</t>
  </si>
  <si>
    <t>CR17</t>
  </si>
  <si>
    <t>CR18</t>
  </si>
  <si>
    <t>CR19</t>
  </si>
  <si>
    <t>CR20</t>
  </si>
  <si>
    <t>CR21</t>
  </si>
  <si>
    <t>CR22</t>
  </si>
  <si>
    <t>CR23</t>
  </si>
  <si>
    <t>CR24</t>
  </si>
  <si>
    <t>CR25</t>
  </si>
  <si>
    <t>CR26</t>
  </si>
  <si>
    <t>CR27</t>
  </si>
  <si>
    <t>CR28</t>
  </si>
  <si>
    <t>CR29</t>
  </si>
  <si>
    <t>The system should allow fee codes to be established to facilitate the entry of cash receipts. The cash receipts operator would choose the fee code to apply the payment against. This would default the GL accounts and  the dollar amount. (With the ability to override defaulted values)</t>
  </si>
  <si>
    <t>The system should provide the ability to print and re-print receipts.</t>
  </si>
  <si>
    <t>CM1</t>
  </si>
  <si>
    <t>CM2</t>
  </si>
  <si>
    <t>CM3</t>
  </si>
  <si>
    <t>CM4</t>
  </si>
  <si>
    <t>CM5</t>
  </si>
  <si>
    <t>CM6</t>
  </si>
  <si>
    <t>CM7</t>
  </si>
  <si>
    <t>CM8</t>
  </si>
  <si>
    <t>CM9</t>
  </si>
  <si>
    <t>CM10</t>
  </si>
  <si>
    <t>CM11</t>
  </si>
  <si>
    <t>CM12</t>
  </si>
  <si>
    <t>CM13</t>
  </si>
  <si>
    <t>CM14</t>
  </si>
  <si>
    <t>CM15</t>
  </si>
  <si>
    <t>CM16</t>
  </si>
  <si>
    <t>CM17</t>
  </si>
  <si>
    <t>CM18</t>
  </si>
  <si>
    <t>CM19</t>
  </si>
  <si>
    <t>CM20</t>
  </si>
  <si>
    <t>CM21</t>
  </si>
  <si>
    <t>CM22</t>
  </si>
  <si>
    <t>CM23</t>
  </si>
  <si>
    <t>CM24</t>
  </si>
  <si>
    <t>CM25</t>
  </si>
  <si>
    <t>CM26</t>
  </si>
  <si>
    <t>CM27</t>
  </si>
  <si>
    <t>CM28</t>
  </si>
  <si>
    <t>CM29</t>
  </si>
  <si>
    <t>CM30</t>
  </si>
  <si>
    <t>CM31</t>
  </si>
  <si>
    <t>CM32</t>
  </si>
  <si>
    <t>CM33</t>
  </si>
  <si>
    <t>CM34</t>
  </si>
  <si>
    <t>CM35</t>
  </si>
  <si>
    <t>CM36</t>
  </si>
  <si>
    <t>CM37</t>
  </si>
  <si>
    <t>CM38</t>
  </si>
  <si>
    <t>CM39</t>
  </si>
  <si>
    <t>CM40</t>
  </si>
  <si>
    <t>CM41</t>
  </si>
  <si>
    <t>CM42</t>
  </si>
  <si>
    <t>CM43</t>
  </si>
  <si>
    <t>CM44</t>
  </si>
  <si>
    <t>CM45</t>
  </si>
  <si>
    <t>CM46</t>
  </si>
  <si>
    <t>CM47</t>
  </si>
  <si>
    <t>The system should be able to track a list of tasks/required documents in relation to a contract. (ie:  insurance, W9, SOW, etc). The system should have the capability to check off items as they are received.</t>
  </si>
  <si>
    <t>The system should allow for the definition of task dependencies (all pre-tasks must be completed prior to allowing the task in question to be marked as complete)</t>
  </si>
  <si>
    <t>PA1</t>
  </si>
  <si>
    <t>PA2</t>
  </si>
  <si>
    <t>PA3</t>
  </si>
  <si>
    <t>PA4</t>
  </si>
  <si>
    <t>PA5</t>
  </si>
  <si>
    <t>PA6</t>
  </si>
  <si>
    <t>PA7</t>
  </si>
  <si>
    <t>PA8</t>
  </si>
  <si>
    <t>PA9</t>
  </si>
  <si>
    <t>PA10</t>
  </si>
  <si>
    <t>PA11</t>
  </si>
  <si>
    <t>PA12</t>
  </si>
  <si>
    <t>PA13</t>
  </si>
  <si>
    <t>PA14</t>
  </si>
  <si>
    <t>PA15</t>
  </si>
  <si>
    <t>PA16</t>
  </si>
  <si>
    <t>PA17</t>
  </si>
  <si>
    <t>PA18</t>
  </si>
  <si>
    <t>PA19</t>
  </si>
  <si>
    <t>PA20</t>
  </si>
  <si>
    <t>PA21</t>
  </si>
  <si>
    <t>PA22</t>
  </si>
  <si>
    <t>PA23</t>
  </si>
  <si>
    <t>PA24</t>
  </si>
  <si>
    <t>PA25</t>
  </si>
  <si>
    <t>PA26</t>
  </si>
  <si>
    <t>PA27</t>
  </si>
  <si>
    <t>PA28</t>
  </si>
  <si>
    <t>PA29</t>
  </si>
  <si>
    <t>PA30</t>
  </si>
  <si>
    <t>PA31</t>
  </si>
  <si>
    <t>PA32</t>
  </si>
  <si>
    <t>PA33</t>
  </si>
  <si>
    <t>PA34</t>
  </si>
  <si>
    <t>PA35</t>
  </si>
  <si>
    <t>PA36</t>
  </si>
  <si>
    <t>PA37</t>
  </si>
  <si>
    <t>PA38</t>
  </si>
  <si>
    <t>PA39</t>
  </si>
  <si>
    <t>PA40</t>
  </si>
  <si>
    <t>PA41</t>
  </si>
  <si>
    <t>PA42</t>
  </si>
  <si>
    <t>PA43</t>
  </si>
  <si>
    <t>PA44</t>
  </si>
  <si>
    <t>PA45</t>
  </si>
  <si>
    <t>PA46</t>
  </si>
  <si>
    <t>PA47</t>
  </si>
  <si>
    <t>PA48</t>
  </si>
  <si>
    <t>PA49</t>
  </si>
  <si>
    <t>PA50</t>
  </si>
  <si>
    <t>PA51</t>
  </si>
  <si>
    <t>PA52</t>
  </si>
  <si>
    <t>PA53</t>
  </si>
  <si>
    <t>PA54</t>
  </si>
  <si>
    <t>PA55</t>
  </si>
  <si>
    <t>PA56</t>
  </si>
  <si>
    <t>PA57</t>
  </si>
  <si>
    <t>PA58</t>
  </si>
  <si>
    <t>PA59</t>
  </si>
  <si>
    <t>PA60</t>
  </si>
  <si>
    <t>PA61</t>
  </si>
  <si>
    <t>PA62</t>
  </si>
  <si>
    <t>PA63</t>
  </si>
  <si>
    <t>PA64</t>
  </si>
  <si>
    <t>PA65</t>
  </si>
  <si>
    <t>PA66</t>
  </si>
  <si>
    <t>PA67</t>
  </si>
  <si>
    <t>PA68</t>
  </si>
  <si>
    <t>PA69</t>
  </si>
  <si>
    <t>PA70</t>
  </si>
  <si>
    <t>PA71</t>
  </si>
  <si>
    <t>PA72</t>
  </si>
  <si>
    <t>PA73</t>
  </si>
  <si>
    <t>PA74</t>
  </si>
  <si>
    <t>PA75</t>
  </si>
  <si>
    <t>PA76</t>
  </si>
  <si>
    <t>PA77</t>
  </si>
  <si>
    <t>PA78</t>
  </si>
  <si>
    <t>PA79</t>
  </si>
  <si>
    <t>PA80</t>
  </si>
  <si>
    <t>PA81</t>
  </si>
  <si>
    <t>PA82</t>
  </si>
  <si>
    <t>PA83</t>
  </si>
  <si>
    <t>PA84</t>
  </si>
  <si>
    <t>PA85</t>
  </si>
  <si>
    <t>PA86</t>
  </si>
  <si>
    <t>PA87</t>
  </si>
  <si>
    <t>PA88</t>
  </si>
  <si>
    <t>PA89</t>
  </si>
  <si>
    <t>PA90</t>
  </si>
  <si>
    <t>PA91</t>
  </si>
  <si>
    <t>The system should provide the ability to create electronic workflows for personnel transactions and authorizations.</t>
  </si>
  <si>
    <t xml:space="preserve">The system should provide the ability to make mass pay changes or compensation adjustments to an entire job classification. </t>
  </si>
  <si>
    <t xml:space="preserve">The system should provide the ability to manage alternate pay rates in addition to the employee's normal pay rate for extra work being performed by the employee that is outside of their normal role. </t>
  </si>
  <si>
    <t>The system should provide a robust user-configurable security structure -- including attribute-level security -- to protect sensitive employee data (e.g., SSN, medical status, address, discipline information, etc) at all times.</t>
  </si>
  <si>
    <t>PY1</t>
  </si>
  <si>
    <t>PY2</t>
  </si>
  <si>
    <t>PY3</t>
  </si>
  <si>
    <t>PY4</t>
  </si>
  <si>
    <t>PY5</t>
  </si>
  <si>
    <t>PY6</t>
  </si>
  <si>
    <t>PY7</t>
  </si>
  <si>
    <t>PY8</t>
  </si>
  <si>
    <t>PY9</t>
  </si>
  <si>
    <t>PY10</t>
  </si>
  <si>
    <t>PY11</t>
  </si>
  <si>
    <t>PY12</t>
  </si>
  <si>
    <t>PY13</t>
  </si>
  <si>
    <t>PY14</t>
  </si>
  <si>
    <t>PY15</t>
  </si>
  <si>
    <t>PY16</t>
  </si>
  <si>
    <t>PY17</t>
  </si>
  <si>
    <t>PY18</t>
  </si>
  <si>
    <t>PY19</t>
  </si>
  <si>
    <t>PY20</t>
  </si>
  <si>
    <t>PY21</t>
  </si>
  <si>
    <t>PY22</t>
  </si>
  <si>
    <t>PY23</t>
  </si>
  <si>
    <t>PY24</t>
  </si>
  <si>
    <t>PY25</t>
  </si>
  <si>
    <t>PY26</t>
  </si>
  <si>
    <t>PY27</t>
  </si>
  <si>
    <t>PY28</t>
  </si>
  <si>
    <t>PY29</t>
  </si>
  <si>
    <t>PY30</t>
  </si>
  <si>
    <t>PY31</t>
  </si>
  <si>
    <t>PY32</t>
  </si>
  <si>
    <t>PY33</t>
  </si>
  <si>
    <t>PY34</t>
  </si>
  <si>
    <t>PY35</t>
  </si>
  <si>
    <t>PY36</t>
  </si>
  <si>
    <t>PY37</t>
  </si>
  <si>
    <t>PY38</t>
  </si>
  <si>
    <t>PY39</t>
  </si>
  <si>
    <t>PY40</t>
  </si>
  <si>
    <t>PY41</t>
  </si>
  <si>
    <t>PY42</t>
  </si>
  <si>
    <t>PY43</t>
  </si>
  <si>
    <t>PY44</t>
  </si>
  <si>
    <t>PY45</t>
  </si>
  <si>
    <t>PY46</t>
  </si>
  <si>
    <t>PY47</t>
  </si>
  <si>
    <t>PY48</t>
  </si>
  <si>
    <t>PY49</t>
  </si>
  <si>
    <t>PY50</t>
  </si>
  <si>
    <t>PY51</t>
  </si>
  <si>
    <t>PY52</t>
  </si>
  <si>
    <t>PY53</t>
  </si>
  <si>
    <t>PY54</t>
  </si>
  <si>
    <t>PY55</t>
  </si>
  <si>
    <t>PY56</t>
  </si>
  <si>
    <t>PY57</t>
  </si>
  <si>
    <t>PY58</t>
  </si>
  <si>
    <t>PY59</t>
  </si>
  <si>
    <t>PY60</t>
  </si>
  <si>
    <t>PY61</t>
  </si>
  <si>
    <t>PY62</t>
  </si>
  <si>
    <t>PY63</t>
  </si>
  <si>
    <t>PY64</t>
  </si>
  <si>
    <t>PY65</t>
  </si>
  <si>
    <t>PY66</t>
  </si>
  <si>
    <t>PY67</t>
  </si>
  <si>
    <t>PY68</t>
  </si>
  <si>
    <t>PY69</t>
  </si>
  <si>
    <t>PY70</t>
  </si>
  <si>
    <t>PY71</t>
  </si>
  <si>
    <t>PY72</t>
  </si>
  <si>
    <t>PY73</t>
  </si>
  <si>
    <t>PY74</t>
  </si>
  <si>
    <t>PY75</t>
  </si>
  <si>
    <t>PY76</t>
  </si>
  <si>
    <t>PY77</t>
  </si>
  <si>
    <t>PY78</t>
  </si>
  <si>
    <t>PY79</t>
  </si>
  <si>
    <t>PY80</t>
  </si>
  <si>
    <t>PY81</t>
  </si>
  <si>
    <t>PY82</t>
  </si>
  <si>
    <t>PY83</t>
  </si>
  <si>
    <t>PY84</t>
  </si>
  <si>
    <t>PY85</t>
  </si>
  <si>
    <t>PY86</t>
  </si>
  <si>
    <t>PY87</t>
  </si>
  <si>
    <t>PY88</t>
  </si>
  <si>
    <t>PY89</t>
  </si>
  <si>
    <t>PY90</t>
  </si>
  <si>
    <t>PY91</t>
  </si>
  <si>
    <t>PY92</t>
  </si>
  <si>
    <t>PY93</t>
  </si>
  <si>
    <t>PY94</t>
  </si>
  <si>
    <t>PY95</t>
  </si>
  <si>
    <t>PY96</t>
  </si>
  <si>
    <t>PY97</t>
  </si>
  <si>
    <t>PY98</t>
  </si>
  <si>
    <t>PY99</t>
  </si>
  <si>
    <t>PY100</t>
  </si>
  <si>
    <t>PY101</t>
  </si>
  <si>
    <t>PY102</t>
  </si>
  <si>
    <t>PY103</t>
  </si>
  <si>
    <t>PY104</t>
  </si>
  <si>
    <t>PY105</t>
  </si>
  <si>
    <t>PY106</t>
  </si>
  <si>
    <t>PY107</t>
  </si>
  <si>
    <t>PY108</t>
  </si>
  <si>
    <t>PY109</t>
  </si>
  <si>
    <t>PY110</t>
  </si>
  <si>
    <t>The system should provide the ability to allocate an employee's earnings and benefits to more than one organizational unit, job code, or project code and to track the labor distribution throughout the relevant General Ledger accounts based on percentages or time entries.</t>
  </si>
  <si>
    <t>The system should provide the ability to locate and display employee information using partial values (e.g., a portion of a name) or wild card values.</t>
  </si>
  <si>
    <t>The system should provide the ability to calculate tax withholding based on a percentage, flat amount, or percentage plus flat amount and/or interface with tax software to ensure updated tax tables are used at all times for employer/employee tax deductions.</t>
  </si>
  <si>
    <t xml:space="preserve">Organizational unit number (dept., division, project, etc.) </t>
  </si>
  <si>
    <t>TK1</t>
  </si>
  <si>
    <t>TK2</t>
  </si>
  <si>
    <t>TK3</t>
  </si>
  <si>
    <t>TK4</t>
  </si>
  <si>
    <t>TK5</t>
  </si>
  <si>
    <t>TK6</t>
  </si>
  <si>
    <t>TK7</t>
  </si>
  <si>
    <t>TK8</t>
  </si>
  <si>
    <t>TK9</t>
  </si>
  <si>
    <t>TK10</t>
  </si>
  <si>
    <t>TK11</t>
  </si>
  <si>
    <t>TK12</t>
  </si>
  <si>
    <t>TK13</t>
  </si>
  <si>
    <t>TK14</t>
  </si>
  <si>
    <t>TK15</t>
  </si>
  <si>
    <t>TK16</t>
  </si>
  <si>
    <t>TK17</t>
  </si>
  <si>
    <t>TK18</t>
  </si>
  <si>
    <t>TK19</t>
  </si>
  <si>
    <t>TK20</t>
  </si>
  <si>
    <t>TK21</t>
  </si>
  <si>
    <t>TK22</t>
  </si>
  <si>
    <t>TK23</t>
  </si>
  <si>
    <t>TK24</t>
  </si>
  <si>
    <t>TK25</t>
  </si>
  <si>
    <t>TK26</t>
  </si>
  <si>
    <t>TK27</t>
  </si>
  <si>
    <t>TK28</t>
  </si>
  <si>
    <t>TK29</t>
  </si>
  <si>
    <t>TK30</t>
  </si>
  <si>
    <t>TK31</t>
  </si>
  <si>
    <t>TK32</t>
  </si>
  <si>
    <t>TK33</t>
  </si>
  <si>
    <t>TK34</t>
  </si>
  <si>
    <t>TK35</t>
  </si>
  <si>
    <t>TK36</t>
  </si>
  <si>
    <t>TK37</t>
  </si>
  <si>
    <t>TK38</t>
  </si>
  <si>
    <t>TK39</t>
  </si>
  <si>
    <t>TK40</t>
  </si>
  <si>
    <t>TK41</t>
  </si>
  <si>
    <t>TK42</t>
  </si>
  <si>
    <t>TK43</t>
  </si>
  <si>
    <t>TK44</t>
  </si>
  <si>
    <t>TK45</t>
  </si>
  <si>
    <t>TK46</t>
  </si>
  <si>
    <t>TK47</t>
  </si>
  <si>
    <t>TK48</t>
  </si>
  <si>
    <t>TK49</t>
  </si>
  <si>
    <t>TK50</t>
  </si>
  <si>
    <t>TK51</t>
  </si>
  <si>
    <t>TK52</t>
  </si>
  <si>
    <t>TK53</t>
  </si>
  <si>
    <t>TK54</t>
  </si>
  <si>
    <t>TK55</t>
  </si>
  <si>
    <t>TK56</t>
  </si>
  <si>
    <t>TK57</t>
  </si>
  <si>
    <t>Multiple employee grouping fields (Dept., Division, Group, Unit, Sub-unit)</t>
  </si>
  <si>
    <t>PC1</t>
  </si>
  <si>
    <t>PC2</t>
  </si>
  <si>
    <t>PC3</t>
  </si>
  <si>
    <t>PC4</t>
  </si>
  <si>
    <t>PC5</t>
  </si>
  <si>
    <t>PC6</t>
  </si>
  <si>
    <t>PC7</t>
  </si>
  <si>
    <t>PC8</t>
  </si>
  <si>
    <t>PC9</t>
  </si>
  <si>
    <t>PC10</t>
  </si>
  <si>
    <t>PC11</t>
  </si>
  <si>
    <t>PC12</t>
  </si>
  <si>
    <t>PC13</t>
  </si>
  <si>
    <t>PC14</t>
  </si>
  <si>
    <t>PC15</t>
  </si>
  <si>
    <t>PC16</t>
  </si>
  <si>
    <t>PC17</t>
  </si>
  <si>
    <t>PC18</t>
  </si>
  <si>
    <t>PC19</t>
  </si>
  <si>
    <t>PC20</t>
  </si>
  <si>
    <t>PC21</t>
  </si>
  <si>
    <t>PC22</t>
  </si>
  <si>
    <t>PC23</t>
  </si>
  <si>
    <t>PC24</t>
  </si>
  <si>
    <t>PC25</t>
  </si>
  <si>
    <t>PC26</t>
  </si>
  <si>
    <t>PC27</t>
  </si>
  <si>
    <t>PC28</t>
  </si>
  <si>
    <t>PC29</t>
  </si>
  <si>
    <t>PC30</t>
  </si>
  <si>
    <t>PC31</t>
  </si>
  <si>
    <t>PC32</t>
  </si>
  <si>
    <t>PC33</t>
  </si>
  <si>
    <t>PC34</t>
  </si>
  <si>
    <t>PC35</t>
  </si>
  <si>
    <t>PC36</t>
  </si>
  <si>
    <t>PC37</t>
  </si>
  <si>
    <t>PC38</t>
  </si>
  <si>
    <t>PC39</t>
  </si>
  <si>
    <t>PC40</t>
  </si>
  <si>
    <t>PC41</t>
  </si>
  <si>
    <t>PC42</t>
  </si>
  <si>
    <t>PC43</t>
  </si>
  <si>
    <t>PC44</t>
  </si>
  <si>
    <t>PC45</t>
  </si>
  <si>
    <t>PC46</t>
  </si>
  <si>
    <t>PC47</t>
  </si>
  <si>
    <t>PC48</t>
  </si>
  <si>
    <t>PC49</t>
  </si>
  <si>
    <t>PC50</t>
  </si>
  <si>
    <t>PC51</t>
  </si>
  <si>
    <t>PC52</t>
  </si>
  <si>
    <t>PC53</t>
  </si>
  <si>
    <t>PC54</t>
  </si>
  <si>
    <t>PC55</t>
  </si>
  <si>
    <t>PC56</t>
  </si>
  <si>
    <t>PC57</t>
  </si>
  <si>
    <t>PC58</t>
  </si>
  <si>
    <t>PC59</t>
  </si>
  <si>
    <t>PC60</t>
  </si>
  <si>
    <t>PC61</t>
  </si>
  <si>
    <t>PC62</t>
  </si>
  <si>
    <t>PC63</t>
  </si>
  <si>
    <t>PC64</t>
  </si>
  <si>
    <t>PC65</t>
  </si>
  <si>
    <t>PC66</t>
  </si>
  <si>
    <t>PC67</t>
  </si>
  <si>
    <t>PC68</t>
  </si>
  <si>
    <t>PC69</t>
  </si>
  <si>
    <t>PC70</t>
  </si>
  <si>
    <t>PC71</t>
  </si>
  <si>
    <t>PC72</t>
  </si>
  <si>
    <t>PC73</t>
  </si>
  <si>
    <t>PC74</t>
  </si>
  <si>
    <t>PC75</t>
  </si>
  <si>
    <t>PC76</t>
  </si>
  <si>
    <t>PC77</t>
  </si>
  <si>
    <t>PC78</t>
  </si>
  <si>
    <t>PC79</t>
  </si>
  <si>
    <t>PC80</t>
  </si>
  <si>
    <t>PC0</t>
  </si>
  <si>
    <t>The system should provide the ability to create user defined leave/absence accrual structures based on employee attributes (e.g., years of service, job assignment, bargaining unit, etc.).</t>
  </si>
  <si>
    <t>LM1</t>
  </si>
  <si>
    <t>LM2</t>
  </si>
  <si>
    <t>LM3</t>
  </si>
  <si>
    <t>LM4</t>
  </si>
  <si>
    <t>LM5</t>
  </si>
  <si>
    <t>LM6</t>
  </si>
  <si>
    <t>LM7</t>
  </si>
  <si>
    <t>LM8</t>
  </si>
  <si>
    <t>LM9</t>
  </si>
  <si>
    <t>LM10</t>
  </si>
  <si>
    <t>LM11</t>
  </si>
  <si>
    <t>LM12</t>
  </si>
  <si>
    <t>LM13</t>
  </si>
  <si>
    <t>LM14</t>
  </si>
  <si>
    <t>LM15</t>
  </si>
  <si>
    <t>LM16</t>
  </si>
  <si>
    <t>LM17</t>
  </si>
  <si>
    <t>LM18</t>
  </si>
  <si>
    <t>LM19</t>
  </si>
  <si>
    <t>LM20</t>
  </si>
  <si>
    <t>LM21</t>
  </si>
  <si>
    <t>LM22</t>
  </si>
  <si>
    <t>LM23</t>
  </si>
  <si>
    <t>LM24</t>
  </si>
  <si>
    <t>LM25</t>
  </si>
  <si>
    <t>LM26</t>
  </si>
  <si>
    <t>LM27</t>
  </si>
  <si>
    <t>LM28</t>
  </si>
  <si>
    <t>LM29</t>
  </si>
  <si>
    <t>LM30</t>
  </si>
  <si>
    <t>LM31</t>
  </si>
  <si>
    <t>LM32</t>
  </si>
  <si>
    <t>LM33</t>
  </si>
  <si>
    <t>LM34</t>
  </si>
  <si>
    <t>LM35</t>
  </si>
  <si>
    <t>LM36</t>
  </si>
  <si>
    <t>LM37</t>
  </si>
  <si>
    <t>LM38</t>
  </si>
  <si>
    <t>LM39</t>
  </si>
  <si>
    <t>LM40</t>
  </si>
  <si>
    <t>Employee eligibility rules.</t>
  </si>
  <si>
    <t>The system should provide the ability to project, report, and facilitate the analysis of the cost impact to changes in benefits, accruals, allowances, etc. for current employees, retirees, and all covered participants.</t>
  </si>
  <si>
    <t>The system should support all aspects of employee open enrollment through an online portal, including:</t>
  </si>
  <si>
    <t>HR Department review and confirmation of choices</t>
  </si>
  <si>
    <t>The system should provide the ability to configure and re-configure employee pension information (e.g., pension plan code and deduction amount) for new hires, re-hires, and transfer between retirement plans as needed based on plan rules.</t>
  </si>
  <si>
    <t>Type of retirement (e.g. service, early, disability)</t>
  </si>
  <si>
    <t>BE1</t>
  </si>
  <si>
    <t>BE2</t>
  </si>
  <si>
    <t>BE3</t>
  </si>
  <si>
    <t>BE4</t>
  </si>
  <si>
    <t>BE5</t>
  </si>
  <si>
    <t>BE6</t>
  </si>
  <si>
    <t>BE7</t>
  </si>
  <si>
    <t>BE8</t>
  </si>
  <si>
    <t>BE9</t>
  </si>
  <si>
    <t>BE10</t>
  </si>
  <si>
    <t>BE11</t>
  </si>
  <si>
    <t>BE12</t>
  </si>
  <si>
    <t>BE13</t>
  </si>
  <si>
    <t>BE14</t>
  </si>
  <si>
    <t>BE15</t>
  </si>
  <si>
    <t>BE16</t>
  </si>
  <si>
    <t>BE17</t>
  </si>
  <si>
    <t>BE18</t>
  </si>
  <si>
    <t>BE19</t>
  </si>
  <si>
    <t>BE20</t>
  </si>
  <si>
    <t>BE21</t>
  </si>
  <si>
    <t>BE22</t>
  </si>
  <si>
    <t>BE23</t>
  </si>
  <si>
    <t>BE24</t>
  </si>
  <si>
    <t>BE25</t>
  </si>
  <si>
    <t>BE26</t>
  </si>
  <si>
    <t>BE27</t>
  </si>
  <si>
    <t>BE28</t>
  </si>
  <si>
    <t>BE29</t>
  </si>
  <si>
    <t>BE30</t>
  </si>
  <si>
    <t>BE31</t>
  </si>
  <si>
    <t>BE32</t>
  </si>
  <si>
    <t>BE33</t>
  </si>
  <si>
    <t>BE34</t>
  </si>
  <si>
    <t>BE35</t>
  </si>
  <si>
    <t>BE36</t>
  </si>
  <si>
    <t>BE37</t>
  </si>
  <si>
    <t>BE38</t>
  </si>
  <si>
    <t>BE39</t>
  </si>
  <si>
    <t>BE40</t>
  </si>
  <si>
    <t>BE41</t>
  </si>
  <si>
    <t>BE42</t>
  </si>
  <si>
    <t>BE43</t>
  </si>
  <si>
    <t>BE44</t>
  </si>
  <si>
    <t>BE45</t>
  </si>
  <si>
    <t>BE46</t>
  </si>
  <si>
    <t>BE47</t>
  </si>
  <si>
    <t>BE48</t>
  </si>
  <si>
    <t>BE49</t>
  </si>
  <si>
    <t>BE50</t>
  </si>
  <si>
    <t>BE51</t>
  </si>
  <si>
    <t>BE52</t>
  </si>
  <si>
    <t>BE53</t>
  </si>
  <si>
    <t>BE54</t>
  </si>
  <si>
    <t>BE55</t>
  </si>
  <si>
    <t>BE56</t>
  </si>
  <si>
    <t>BE57</t>
  </si>
  <si>
    <t>BE58</t>
  </si>
  <si>
    <t>BE59</t>
  </si>
  <si>
    <t>BE60</t>
  </si>
  <si>
    <t>BE61</t>
  </si>
  <si>
    <t>BE62</t>
  </si>
  <si>
    <t>BE63</t>
  </si>
  <si>
    <t>BE64</t>
  </si>
  <si>
    <t>BE65</t>
  </si>
  <si>
    <t>BE66</t>
  </si>
  <si>
    <t>BE67</t>
  </si>
  <si>
    <t>BE68</t>
  </si>
  <si>
    <t>BE69</t>
  </si>
  <si>
    <t>BE70</t>
  </si>
  <si>
    <t>BE71</t>
  </si>
  <si>
    <t>BE72</t>
  </si>
  <si>
    <t>BE73</t>
  </si>
  <si>
    <t>BE74</t>
  </si>
  <si>
    <t>BE75</t>
  </si>
  <si>
    <t>BE76</t>
  </si>
  <si>
    <t>BE77</t>
  </si>
  <si>
    <t>BE78</t>
  </si>
  <si>
    <t>BE79</t>
  </si>
  <si>
    <t>BE80</t>
  </si>
  <si>
    <t>BE81</t>
  </si>
  <si>
    <t>BE82</t>
  </si>
  <si>
    <t>BE83</t>
  </si>
  <si>
    <t>BE84</t>
  </si>
  <si>
    <t>BE85</t>
  </si>
  <si>
    <t>BE86</t>
  </si>
  <si>
    <t>BE87</t>
  </si>
  <si>
    <t>BE88</t>
  </si>
  <si>
    <t>BE89</t>
  </si>
  <si>
    <t>BE90</t>
  </si>
  <si>
    <t>BE91</t>
  </si>
  <si>
    <t>BE92</t>
  </si>
  <si>
    <t>BE93</t>
  </si>
  <si>
    <t>BE94</t>
  </si>
  <si>
    <t>BE95</t>
  </si>
  <si>
    <t>BE96</t>
  </si>
  <si>
    <t>BE97</t>
  </si>
  <si>
    <t>BE98</t>
  </si>
  <si>
    <t>BE99</t>
  </si>
  <si>
    <t>BE100</t>
  </si>
  <si>
    <t>BE101</t>
  </si>
  <si>
    <t>BE102</t>
  </si>
  <si>
    <t>BE103</t>
  </si>
  <si>
    <t>BE104</t>
  </si>
  <si>
    <t>BE105</t>
  </si>
  <si>
    <t>BE106</t>
  </si>
  <si>
    <t>BE107</t>
  </si>
  <si>
    <t>BE108</t>
  </si>
  <si>
    <t>BE109</t>
  </si>
  <si>
    <t>BE110</t>
  </si>
  <si>
    <t>BE111</t>
  </si>
  <si>
    <t>BE112</t>
  </si>
  <si>
    <t>BE113</t>
  </si>
  <si>
    <t>BE114</t>
  </si>
  <si>
    <t>BE115</t>
  </si>
  <si>
    <t>BE116</t>
  </si>
  <si>
    <t>BE117</t>
  </si>
  <si>
    <t>BE118</t>
  </si>
  <si>
    <t>BE119</t>
  </si>
  <si>
    <t>BE120</t>
  </si>
  <si>
    <t>Equipment requirements</t>
  </si>
  <si>
    <t>TR1</t>
  </si>
  <si>
    <t>TR2</t>
  </si>
  <si>
    <t>TR3</t>
  </si>
  <si>
    <t>TR4</t>
  </si>
  <si>
    <t>TR5</t>
  </si>
  <si>
    <t>TR6</t>
  </si>
  <si>
    <t>TR7</t>
  </si>
  <si>
    <t>TR8</t>
  </si>
  <si>
    <t>TR9</t>
  </si>
  <si>
    <t>TR10</t>
  </si>
  <si>
    <t>TR11</t>
  </si>
  <si>
    <t>TR12</t>
  </si>
  <si>
    <t>TR13</t>
  </si>
  <si>
    <t>TR14</t>
  </si>
  <si>
    <t>TR15</t>
  </si>
  <si>
    <t>TR16</t>
  </si>
  <si>
    <t>TR17</t>
  </si>
  <si>
    <t>TR18</t>
  </si>
  <si>
    <t>TR19</t>
  </si>
  <si>
    <t>TR20</t>
  </si>
  <si>
    <t>TR21</t>
  </si>
  <si>
    <t>TR22</t>
  </si>
  <si>
    <t>TR23</t>
  </si>
  <si>
    <t>TR24</t>
  </si>
  <si>
    <t>TR25</t>
  </si>
  <si>
    <t>TR26</t>
  </si>
  <si>
    <t>TR27</t>
  </si>
  <si>
    <t>TR28</t>
  </si>
  <si>
    <t>TR29</t>
  </si>
  <si>
    <t>TR30</t>
  </si>
  <si>
    <t>TR31</t>
  </si>
  <si>
    <t>TR32</t>
  </si>
  <si>
    <t>TR33</t>
  </si>
  <si>
    <t>TR34</t>
  </si>
  <si>
    <t>TR35</t>
  </si>
  <si>
    <t>TR36</t>
  </si>
  <si>
    <t>TR37</t>
  </si>
  <si>
    <t>TR38</t>
  </si>
  <si>
    <t>TR39</t>
  </si>
  <si>
    <t>TR40</t>
  </si>
  <si>
    <t>TR41</t>
  </si>
  <si>
    <t>TR42</t>
  </si>
  <si>
    <t>TR43</t>
  </si>
  <si>
    <t>TR44</t>
  </si>
  <si>
    <t>TR45</t>
  </si>
  <si>
    <t>TR46</t>
  </si>
  <si>
    <t>TR47</t>
  </si>
  <si>
    <t>TR48</t>
  </si>
  <si>
    <t>TR49</t>
  </si>
  <si>
    <t>TR50</t>
  </si>
  <si>
    <t>TR51</t>
  </si>
  <si>
    <t>TR52</t>
  </si>
  <si>
    <t>TR53</t>
  </si>
  <si>
    <t>TR54</t>
  </si>
  <si>
    <t>TR55</t>
  </si>
  <si>
    <t>TR56</t>
  </si>
  <si>
    <t>TR57</t>
  </si>
  <si>
    <t>TR58</t>
  </si>
  <si>
    <t>TR59</t>
  </si>
  <si>
    <t>TR60</t>
  </si>
  <si>
    <t>TR61</t>
  </si>
  <si>
    <t>TR62</t>
  </si>
  <si>
    <t>TR63</t>
  </si>
  <si>
    <t>TR64</t>
  </si>
  <si>
    <t>TR65</t>
  </si>
  <si>
    <t>TR66</t>
  </si>
  <si>
    <t>TR67</t>
  </si>
  <si>
    <t>TR68</t>
  </si>
  <si>
    <t>TR69</t>
  </si>
  <si>
    <t>TR70</t>
  </si>
  <si>
    <t>TR71</t>
  </si>
  <si>
    <t>The system should provide the option to record a payment from a one-time customer without needing to set up a new customer record (i.e. the ability to enter the customer's name/address directly on the receipt instead of linking the receipt to a pre-existing customer ID.</t>
  </si>
  <si>
    <t>Headcount (Number employees in same classification)</t>
  </si>
  <si>
    <t xml:space="preserve">A user-defined field or other defined classification can be configured to support this field. </t>
  </si>
  <si>
    <t>A user-defined field can be configured to support this field based on the performance appraisal defined schedule.</t>
  </si>
  <si>
    <t xml:space="preserve">A user-defined field or other delivered date field can be configured to support this field. </t>
  </si>
  <si>
    <t>Infor Global HR delivers a Rehire action that uses the employee's existing profile to begin the action.</t>
  </si>
  <si>
    <t>Infor delivers workflow templates which can be configured based on the City's rules and business processes.</t>
  </si>
  <si>
    <t>A report can be configured to show all employees who will be included in a performance appraisal based on the associated employee group.</t>
  </si>
  <si>
    <t>Additional configuration may be required to meet this requirement.</t>
  </si>
  <si>
    <t>Workflow configuration may be necessary to meet this requirement.</t>
  </si>
  <si>
    <t>A user-defined message can be defined using Configuration Console.</t>
  </si>
  <si>
    <t xml:space="preserve">A user-defined field can be configured to support this requirement. </t>
  </si>
  <si>
    <t>Infor delivers many online data views and configured reports that can be used to meet this requirement. Additional reports and views can also be configured using the tools provided.</t>
  </si>
  <si>
    <t>A user-defined field can be configured to support this requirement. Alternatively, add-on pay for a uniform allowance can be added to an employee work assignment.</t>
  </si>
  <si>
    <t xml:space="preserve">A user-defined field or other defined classification can be configured to support this requirement. </t>
  </si>
  <si>
    <t>A user-defined field can be configured to support this requirement.</t>
  </si>
  <si>
    <t>This function is supported within Infor Grant Accounting and it not managed by Global HR or Payroll.</t>
  </si>
  <si>
    <t>Mass changes can be performed using Infor Spreadsheet Designer.</t>
  </si>
  <si>
    <t>Infor delivers an integrated solution. Position Control is supported within Global HR. Typically, control budgets within Global Ledger are not configured at the position level.</t>
  </si>
  <si>
    <t>Integration to third-party solutions can be developed as part of implementation.</t>
  </si>
  <si>
    <t xml:space="preserve">Infor Global Ledger supports the ability to define separate ledgers, not accounting periods, to accommodate adjustments and closing entries. </t>
  </si>
  <si>
    <t>Job number can be defined as part of the chart of accounts.</t>
  </si>
  <si>
    <t>Infor delivers many online data views and configured reports that can be used to meet this requirement. Additional reports and views can also be configured using the tools provided. Typically the CAFR-related reports and other external reports are developed as part of implementation.</t>
  </si>
  <si>
    <t>Bank reconciliation matches bank transactions with entries in Payables and Receivables, as well as General Ledger.</t>
  </si>
  <si>
    <t>Budget control functionality meets this requirement. For budget planning purposes, Integration with some of the areas within the requirement will require additional integraiton configuration.</t>
  </si>
  <si>
    <t>Additional reports and views can be configured using the tools provided.</t>
  </si>
  <si>
    <t>The Budget Book can be configured using the reporting tools provided.</t>
  </si>
  <si>
    <t>Infor Payroll has delivered integration with BSI Tax Factory to support tax calculations.</t>
  </si>
  <si>
    <t>Infor Payroll partners with MHC Document Express for payroll check design and printing.</t>
  </si>
  <si>
    <t>Infor delivers many online data views and reports that can be used to meet this requirement. Additional reports and views can also be configured using the tools provided.</t>
  </si>
  <si>
    <t>Additional configuration may be necessary depending on specific business requirements.</t>
  </si>
  <si>
    <t>Infor Workforce Management is very configurable to meet an organization's business rules and processes, including leave programs. Typically, our solution can meet a customer's needs using standard configuration of business rules. However, if rules are particularly complex, additional business logic may need to be configured.</t>
  </si>
  <si>
    <t>Infor Payroll partners with MHC Document Express for payroll stub design.</t>
  </si>
  <si>
    <t>Leave of absence requests support attachments of required documentation.</t>
  </si>
  <si>
    <t>Please see our comment to Requirement LM1.</t>
  </si>
  <si>
    <t>Leave of absences support the ability to document information relevant to an employee's return to work.</t>
  </si>
  <si>
    <t>Please see our comment to Requirement LM19.</t>
  </si>
  <si>
    <t>Alerts can be configured within the solution based on business rules.</t>
  </si>
  <si>
    <t>As noted in the prior answer, Learning Management can track the costs associated with each course / event. Reports can be run to summarize the costs. Splitting of the costs and then reporting back into Infor Global Ledger or Payroll.</t>
  </si>
  <si>
    <t xml:space="preserve">Learning Management can be configured to track costs associated with each training. Generally, these are defined at the course / event level and at the learner level. Additional course cost fields are easily added by the Administrator should more fields be required. </t>
  </si>
  <si>
    <t>Learning Management supports integration to most calendars by creating an iCal event with course / event details the learner can add to their work / personal calendar. Additionally, Learning Management provides a consolidated calendar in each Learner’s Portal which shows all available, registered, approval-pending, waitlist-pending learning activities. Learners can define ‘personal events’ on this calendar as well.</t>
  </si>
  <si>
    <t>Learning Management supports any third party content courses which are SCORM or AICC compliant. ILM also support Tin Can API (xAPI) to capture more user experience training activities. Learning Management supports external credits by allowing learners to submit external courses for review and approval prior to these training events becoming part of the online transcript for each learner. Learning Management could be configured with course-placeholders for external course registrations etc should these other options not fully meet the requirement.</t>
  </si>
  <si>
    <t>This is captured via the pay and deduction codes assigned to the benefit plan.</t>
  </si>
  <si>
    <t>A separate benefit plan should be configured for each specific benefit vendor contract.</t>
  </si>
  <si>
    <t xml:space="preserve">Termination notices can be configured using delivered document templates. </t>
  </si>
  <si>
    <t>Infor Benefits delivers the HIPAA 834 format for integration with benefit provides. Specific provider formats can be configured using the delivered tools.</t>
  </si>
  <si>
    <t>Please see our comment to Requirement BE59.</t>
  </si>
  <si>
    <t>While the Infor Benefits allows clients to define COBRA plans and costs, to perform enrolls and maintenance to COBRA plans, Infor Benefits does not function as a COBRA provider. Benefits billing is not delivered. Billing can be done within Infor Blling (within Financials) and payment managed there.</t>
  </si>
  <si>
    <t>Please see our comment to Requirement BE104.</t>
  </si>
  <si>
    <t>Workflow can be configured to meet this requirement.</t>
  </si>
  <si>
    <t>This can be configured to integrate error messages to help as part of the implementation.</t>
  </si>
  <si>
    <t>Infor along with MHC can provide clients with digital signatures on documents.</t>
  </si>
  <si>
    <t>Integration with Grants is managed via the Project Ledger.</t>
  </si>
  <si>
    <t>Please see our comment to Requirement AP7.</t>
  </si>
  <si>
    <t>Infor delivers Expense Management functionality; however, this has not been bid at this time due to limited requirements.</t>
  </si>
  <si>
    <t>Infor Payroll partners with MHC Document Express for bank integration formats.</t>
  </si>
  <si>
    <t>Infor Payroll partners with MHC Document Express for formatting AP check and check stub formats.</t>
  </si>
  <si>
    <t>Integration with Grants is managed via the Project Ledger. Integration with a work order solution would require additional integration configuration.</t>
  </si>
  <si>
    <t>Infor provides integration capabilities to link with third-party barcode hardware providers. This can be configured as part of implementation.</t>
  </si>
  <si>
    <t>Integration with a work order solution would require additional integration configuration.</t>
  </si>
  <si>
    <t>Forecasts can be created within Infor Budgeting &amp; Planning.</t>
  </si>
  <si>
    <t>Additional user-defined fields and workflow are necessary to meet this requirement.</t>
  </si>
  <si>
    <t>A new report is necessary to meet this requirement.</t>
  </si>
  <si>
    <t>Infor Grant Accounting does not support grant applications. A grant can be routed for approval as part of grant configuration.</t>
  </si>
  <si>
    <t>Workflows can be configured to meet this requirement.</t>
  </si>
  <si>
    <t>Additional user-defined fields may be necessary to meet this requirement.</t>
  </si>
  <si>
    <t>Sub-recipients are tracked via contracts and purchase orders associated with grant-related projects.</t>
  </si>
  <si>
    <t>Infor partners with MHC Document Express for billing invoice formats.</t>
  </si>
  <si>
    <t>Infor Payables partners with MHC Document Express for 1099 form production.</t>
  </si>
  <si>
    <t>Additional user-defined fields and reports may be necessary to meet this requirement.</t>
  </si>
  <si>
    <t>Infor partners with MHC Document Express for invoice and customer statement formatting.</t>
  </si>
  <si>
    <t>Infor partners with MHC Document Express for formatting of delinquency letters.</t>
  </si>
  <si>
    <t>Assets are defined based on a template assigned to a requisition or purchase order. Workflow can be used to assign a template based on user-defined criteria.</t>
  </si>
  <si>
    <t>Integration with a third-party GIS system would require additional integration configuration.</t>
  </si>
  <si>
    <t>New report configuration is necessary to meet this requirement.</t>
  </si>
  <si>
    <t>Integration with a work order and utility billing solution would require additional integration configuration.</t>
  </si>
  <si>
    <t>Additional reports or online inquiries may be necessary to meet this requirement.</t>
  </si>
  <si>
    <t>This is not inline best practices. Infor provides the ability to close an account and roll up to a new account for reporting purposes. This does not change historical.</t>
  </si>
  <si>
    <t>Budgets can be carried forward using the delivered Budgeting &amp; Planning functionality. Carry forward amounts are moved into the current year budget, but could be segregarted using a chart of account element such as budget year.</t>
  </si>
  <si>
    <t>Additional configuration may be necessary depending on specific business rules.</t>
  </si>
  <si>
    <t>Infor Asset Accounting capture high-level warranty information associated with assets.</t>
  </si>
  <si>
    <t>As delivered, we do not balance cash by project. However, you can run a trial balance by project.</t>
  </si>
  <si>
    <t>Functionality is available through the use of an API call to the USPS via Infor integration tools. This is not a delivered service, but is available.</t>
  </si>
  <si>
    <t>This is a configuration choice made during implementation. All approval workflows are delivered for this feature.</t>
  </si>
  <si>
    <t>Supported via interface for 15,000.</t>
  </si>
  <si>
    <t xml:space="preserve">. </t>
  </si>
  <si>
    <t>Infor partners with PCI for cashiering.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</si>
</sst>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F800]dddd\,\ mmmm\ dd\,\ yyyy"/>
    <numFmt numFmtId="165" formatCode="0.000"/>
  </numFmts>
  <fonts count="39" x14ac:knownFonts="1">
    <font>
      <sz val="11"/>
      <color theme="1"/>
      <name val="Century Gothic"/>
      <family val="2"/>
      <scheme val="minor"/>
    </font>
    <font>
      <sz val="11"/>
      <color theme="1"/>
      <name val="Tw Cen MT"/>
      <family val="2"/>
    </font>
    <font>
      <sz val="9"/>
      <color theme="1"/>
      <name val="Tw Cen MT"/>
      <family val="2"/>
    </font>
    <font>
      <sz val="11"/>
      <color theme="0"/>
      <name val="Tw Cen MT"/>
      <family val="2"/>
    </font>
    <font>
      <sz val="9"/>
      <color theme="0"/>
      <name val="Tw Cen MT"/>
      <family val="2"/>
    </font>
    <font>
      <sz val="10"/>
      <color theme="1"/>
      <name val="Tw Cen MT"/>
      <family val="2"/>
    </font>
    <font>
      <sz val="14"/>
      <color theme="1"/>
      <name val="Tw Cen MT"/>
      <family val="2"/>
    </font>
    <font>
      <sz val="12"/>
      <color theme="1"/>
      <name val="Tw Cen MT"/>
      <family val="2"/>
    </font>
    <font>
      <sz val="12"/>
      <name val="Tw Cen MT"/>
      <family val="2"/>
    </font>
    <font>
      <sz val="10"/>
      <color theme="1" tint="0.499984740745262"/>
      <name val="Tw Cen MT"/>
      <family val="2"/>
    </font>
    <font>
      <i/>
      <sz val="11"/>
      <color theme="1"/>
      <name val="Tw Cen MT"/>
      <family val="2"/>
    </font>
    <font>
      <sz val="11"/>
      <color theme="1"/>
      <name val="Century Gothic"/>
      <family val="2"/>
      <scheme val="minor"/>
    </font>
    <font>
      <sz val="11"/>
      <color rgb="FF006100"/>
      <name val="Century Gothic"/>
      <family val="2"/>
      <scheme val="minor"/>
    </font>
    <font>
      <sz val="11"/>
      <color rgb="FF9C0006"/>
      <name val="Century Gothic"/>
      <family val="2"/>
      <scheme val="minor"/>
    </font>
    <font>
      <sz val="11"/>
      <color rgb="FF9C6500"/>
      <name val="Century Gothic"/>
      <family val="2"/>
      <scheme val="minor"/>
    </font>
    <font>
      <sz val="11"/>
      <color theme="0"/>
      <name val="Century Gothic"/>
      <family val="2"/>
      <scheme val="minor"/>
    </font>
    <font>
      <sz val="11"/>
      <name val="Tw Cen MT"/>
      <family val="2"/>
    </font>
    <font>
      <sz val="11"/>
      <color theme="4" tint="-0.249977111117893"/>
      <name val="Tw Cen MT"/>
      <family val="2"/>
    </font>
    <font>
      <b/>
      <sz val="11"/>
      <color rgb="FF006100"/>
      <name val="Wingdings"/>
      <charset val="2"/>
    </font>
    <font>
      <b/>
      <sz val="11"/>
      <color rgb="FF9C6500"/>
      <name val="Wingdings"/>
      <charset val="2"/>
    </font>
    <font>
      <b/>
      <sz val="11"/>
      <color rgb="FF9C0006"/>
      <name val="Wingdings"/>
      <charset val="2"/>
    </font>
    <font>
      <b/>
      <sz val="20"/>
      <color rgb="FF006100"/>
      <name val="Wingdings"/>
      <charset val="2"/>
    </font>
    <font>
      <b/>
      <sz val="20"/>
      <color rgb="FF9C6500"/>
      <name val="Wingdings"/>
      <charset val="2"/>
    </font>
    <font>
      <b/>
      <sz val="20"/>
      <color rgb="FF9C0006"/>
      <name val="Wingdings"/>
      <charset val="2"/>
    </font>
    <font>
      <sz val="8"/>
      <color theme="4" tint="-0.249977111117893"/>
      <name val="Tw Cen MT"/>
      <family val="2"/>
    </font>
    <font>
      <sz val="10"/>
      <color theme="4" tint="-0.249977111117893"/>
      <name val="Tw Cen MT"/>
      <family val="2"/>
    </font>
    <font>
      <b/>
      <sz val="11"/>
      <color theme="1"/>
      <name val="Tw Cen MT"/>
      <family val="2"/>
    </font>
    <font>
      <sz val="9"/>
      <color theme="4" tint="-0.249977111117893"/>
      <name val="Tw Cen MT"/>
      <family val="2"/>
    </font>
    <font>
      <b/>
      <sz val="11"/>
      <color theme="0"/>
      <name val="Tw Cen MT"/>
      <family val="2"/>
    </font>
    <font>
      <sz val="11"/>
      <color rgb="FFC00000"/>
      <name val="Tw Cen MT"/>
      <family val="2"/>
    </font>
    <font>
      <sz val="11"/>
      <color theme="0" tint="-0.499984740745262"/>
      <name val="Tw Cen MT"/>
      <family val="2"/>
    </font>
    <font>
      <b/>
      <sz val="11"/>
      <color theme="4" tint="-0.249977111117893"/>
      <name val="Tw Cen MT"/>
      <family val="2"/>
    </font>
    <font>
      <b/>
      <sz val="11"/>
      <color rgb="FFFF0000"/>
      <name val="Tw Cen MT"/>
      <family val="2"/>
    </font>
    <font>
      <sz val="8"/>
      <name val="Century Gothic"/>
      <family val="2"/>
      <scheme val="minor"/>
    </font>
    <font>
      <u/>
      <sz val="11"/>
      <color theme="10"/>
      <name val="Century Gothic"/>
      <family val="2"/>
      <scheme val="minor"/>
    </font>
    <font>
      <u/>
      <sz val="11"/>
      <color theme="11"/>
      <name val="Century Gothic"/>
      <family val="2"/>
      <scheme val="minor"/>
    </font>
    <font>
      <b/>
      <sz val="11"/>
      <color rgb="FF548BB8"/>
      <name val="Tw Cen MT"/>
      <family val="2"/>
    </font>
    <font>
      <sz val="11"/>
      <color theme="1"/>
      <name val="Arial"/>
      <family val="2"/>
    </font>
    <font>
      <sz val="11"/>
      <color rgb="FF808080"/>
      <name val="Tw Cen MT"/>
      <family val="2"/>
    </font>
  </fonts>
  <fills count="25">
    <fill>
      <patternFill patternType="none"/>
    </fill>
    <fill>
      <patternFill patternType="gray125"/>
    </fill>
    <fill>
      <patternFill patternType="solid">
        <fgColor theme="7" tint="0.79998168889431442"/>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1"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tint="-0.249977111117893"/>
        <bgColor indexed="64"/>
      </patternFill>
    </fill>
    <fill>
      <patternFill patternType="solid">
        <fgColor theme="4" tint="-0.249977111117893"/>
        <bgColor indexed="64"/>
      </patternFill>
    </fill>
    <fill>
      <patternFill patternType="solid">
        <fgColor theme="5" tint="-0.499984740745262"/>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theme="0"/>
        <bgColor indexed="64"/>
      </patternFill>
    </fill>
  </fills>
  <borders count="23">
    <border>
      <left/>
      <right/>
      <top/>
      <bottom/>
      <diagonal/>
    </border>
    <border>
      <left/>
      <right/>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style="hair">
        <color auto="1"/>
      </top>
      <bottom style="thin">
        <color auto="1"/>
      </bottom>
      <diagonal/>
    </border>
    <border>
      <left/>
      <right style="thin">
        <color theme="0"/>
      </right>
      <top style="thin">
        <color auto="1"/>
      </top>
      <bottom/>
      <diagonal/>
    </border>
    <border>
      <left style="thin">
        <color theme="0"/>
      </left>
      <right style="thin">
        <color theme="0"/>
      </right>
      <top style="thin">
        <color auto="1"/>
      </top>
      <bottom/>
      <diagonal/>
    </border>
    <border>
      <left style="thin">
        <color theme="0"/>
      </left>
      <right/>
      <top style="thin">
        <color auto="1"/>
      </top>
      <bottom/>
      <diagonal/>
    </border>
    <border>
      <left style="thin">
        <color theme="0"/>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thin">
        <color auto="1"/>
      </top>
      <bottom/>
      <diagonal/>
    </border>
    <border>
      <left style="thin">
        <color auto="1"/>
      </left>
      <right/>
      <top/>
      <bottom style="hair">
        <color auto="1"/>
      </bottom>
      <diagonal/>
    </border>
    <border>
      <left/>
      <right style="thin">
        <color auto="1"/>
      </right>
      <top/>
      <bottom style="hair">
        <color auto="1"/>
      </bottom>
      <diagonal/>
    </border>
    <border>
      <left/>
      <right/>
      <top/>
      <bottom style="hair">
        <color auto="1"/>
      </bottom>
      <diagonal/>
    </border>
  </borders>
  <cellStyleXfs count="77">
    <xf numFmtId="0" fontId="0" fillId="0" borderId="0"/>
    <xf numFmtId="43" fontId="11" fillId="0" borderId="0" applyFont="0" applyFill="0" applyBorder="0" applyAlignment="0" applyProtection="0"/>
    <xf numFmtId="9" fontId="11" fillId="0" borderId="0" applyFont="0" applyFill="0" applyBorder="0" applyAlignment="0" applyProtection="0"/>
    <xf numFmtId="0" fontId="12" fillId="8" borderId="0" applyNumberFormat="0" applyBorder="0" applyAlignment="0" applyProtection="0"/>
    <xf numFmtId="0" fontId="13" fillId="9" borderId="0" applyNumberFormat="0" applyBorder="0" applyAlignment="0" applyProtection="0"/>
    <xf numFmtId="0" fontId="14"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7" fillId="0" borderId="0">
      <alignment vertical="top" wrapText="1" readingOrder="1"/>
    </xf>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cellStyleXfs>
  <cellXfs count="196">
    <xf numFmtId="0" fontId="0" fillId="0" borderId="0" xfId="0"/>
    <xf numFmtId="0" fontId="1" fillId="0" borderId="0" xfId="0" applyFont="1"/>
    <xf numFmtId="0" fontId="2" fillId="0" borderId="0" xfId="0" applyFont="1"/>
    <xf numFmtId="0" fontId="7" fillId="0" borderId="0" xfId="0" applyFont="1" applyAlignment="1">
      <alignment horizontal="center"/>
    </xf>
    <xf numFmtId="0" fontId="8" fillId="0" borderId="0" xfId="0" applyFont="1" applyAlignment="1"/>
    <xf numFmtId="164" fontId="9" fillId="0" borderId="0" xfId="0" applyNumberFormat="1" applyFont="1" applyAlignment="1"/>
    <xf numFmtId="0" fontId="1" fillId="2" borderId="3" xfId="0" applyFont="1" applyFill="1" applyBorder="1"/>
    <xf numFmtId="0" fontId="3" fillId="6" borderId="5" xfId="0" applyFont="1" applyFill="1" applyBorder="1" applyAlignment="1">
      <alignment horizontal="center"/>
    </xf>
    <xf numFmtId="0" fontId="5" fillId="0" borderId="2" xfId="0" applyFont="1" applyBorder="1"/>
    <xf numFmtId="0" fontId="5" fillId="0" borderId="3" xfId="0" applyFont="1" applyBorder="1"/>
    <xf numFmtId="0" fontId="10" fillId="0" borderId="0" xfId="0" applyFont="1" applyBorder="1" applyAlignment="1">
      <alignment horizontal="left"/>
    </xf>
    <xf numFmtId="0" fontId="10" fillId="0" borderId="0" xfId="0" applyFont="1" applyAlignment="1">
      <alignment horizontal="left"/>
    </xf>
    <xf numFmtId="0" fontId="1" fillId="0" borderId="0" xfId="0" applyFont="1" applyAlignment="1">
      <alignment horizontal="right" indent="2"/>
    </xf>
    <xf numFmtId="0" fontId="4" fillId="6" borderId="8"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1" fillId="5" borderId="11" xfId="0" applyFont="1" applyFill="1" applyBorder="1" applyAlignment="1">
      <alignment horizontal="centerContinuous"/>
    </xf>
    <xf numFmtId="0" fontId="1" fillId="0" borderId="0" xfId="0" applyFont="1" applyAlignment="1">
      <alignment horizontal="center"/>
    </xf>
    <xf numFmtId="0" fontId="1" fillId="17" borderId="12" xfId="0" applyFont="1" applyFill="1" applyBorder="1"/>
    <xf numFmtId="1" fontId="17" fillId="0" borderId="12" xfId="0" applyNumberFormat="1" applyFont="1" applyBorder="1" applyAlignment="1">
      <alignment horizontal="center"/>
    </xf>
    <xf numFmtId="43" fontId="17" fillId="0" borderId="12" xfId="1" applyFont="1" applyBorder="1"/>
    <xf numFmtId="0" fontId="18" fillId="8" borderId="12" xfId="3" applyFont="1" applyBorder="1" applyAlignment="1">
      <alignment horizontal="center"/>
    </xf>
    <xf numFmtId="0" fontId="19" fillId="10" borderId="12" xfId="5" applyFont="1" applyBorder="1" applyAlignment="1">
      <alignment horizontal="center"/>
    </xf>
    <xf numFmtId="0" fontId="20" fillId="9" borderId="12" xfId="4" applyFont="1" applyBorder="1" applyAlignment="1">
      <alignment horizontal="center"/>
    </xf>
    <xf numFmtId="0" fontId="21" fillId="8" borderId="8" xfId="3" applyFont="1" applyBorder="1" applyAlignment="1">
      <alignment horizontal="center" vertical="center" wrapText="1"/>
    </xf>
    <xf numFmtId="0" fontId="22" fillId="10" borderId="8" xfId="5" applyFont="1" applyBorder="1" applyAlignment="1">
      <alignment horizontal="center" vertical="center" wrapText="1"/>
    </xf>
    <xf numFmtId="0" fontId="23" fillId="9" borderId="8" xfId="4" applyFont="1" applyBorder="1" applyAlignment="1">
      <alignment horizontal="center" vertical="center" wrapText="1"/>
    </xf>
    <xf numFmtId="0" fontId="24" fillId="0" borderId="12" xfId="0" applyFont="1" applyBorder="1" applyAlignment="1">
      <alignment wrapText="1"/>
    </xf>
    <xf numFmtId="0" fontId="27" fillId="0" borderId="12" xfId="0" applyFont="1" applyBorder="1" applyAlignment="1">
      <alignment wrapText="1"/>
    </xf>
    <xf numFmtId="0" fontId="25" fillId="0" borderId="12" xfId="0" applyFont="1" applyBorder="1" applyAlignment="1">
      <alignment horizontal="center" vertical="center" wrapText="1"/>
    </xf>
    <xf numFmtId="0" fontId="26" fillId="0" borderId="12" xfId="0" applyFont="1" applyBorder="1" applyAlignment="1">
      <alignment horizontal="center" vertical="center"/>
    </xf>
    <xf numFmtId="0" fontId="1" fillId="0" borderId="0" xfId="0" applyFont="1" applyAlignment="1">
      <alignment horizontal="center" vertical="center"/>
    </xf>
    <xf numFmtId="0" fontId="1" fillId="0" borderId="12" xfId="0" applyFont="1" applyBorder="1" applyAlignment="1">
      <alignment horizontal="center" vertical="center"/>
    </xf>
    <xf numFmtId="0" fontId="5" fillId="0" borderId="6" xfId="0" applyFont="1" applyBorder="1"/>
    <xf numFmtId="9" fontId="17" fillId="0" borderId="12" xfId="2" applyFont="1" applyBorder="1" applyAlignment="1" applyProtection="1">
      <alignment horizontal="center"/>
      <protection locked="0"/>
    </xf>
    <xf numFmtId="0" fontId="17" fillId="0" borderId="12" xfId="0" applyFont="1" applyBorder="1" applyAlignment="1" applyProtection="1">
      <alignment horizontal="center" vertical="center"/>
      <protection locked="0"/>
    </xf>
    <xf numFmtId="0" fontId="1" fillId="0" borderId="12" xfId="0" applyFont="1" applyBorder="1" applyAlignment="1">
      <alignment vertical="center" wrapText="1"/>
    </xf>
    <xf numFmtId="0" fontId="28" fillId="12" borderId="12" xfId="7" applyFont="1" applyBorder="1" applyAlignment="1">
      <alignment horizontal="center" vertical="center"/>
    </xf>
    <xf numFmtId="0" fontId="28" fillId="15" borderId="12" xfId="10" applyFont="1" applyBorder="1" applyAlignment="1">
      <alignment horizontal="center" vertical="center"/>
    </xf>
    <xf numFmtId="0" fontId="28" fillId="14" borderId="12" xfId="9" applyFont="1" applyBorder="1" applyAlignment="1">
      <alignment horizontal="center" vertical="center"/>
    </xf>
    <xf numFmtId="0" fontId="28" fillId="16" borderId="12" xfId="11" applyFont="1" applyBorder="1" applyAlignment="1">
      <alignment horizontal="center" vertical="center"/>
    </xf>
    <xf numFmtId="0" fontId="28" fillId="11" borderId="12" xfId="6" applyFont="1" applyBorder="1" applyAlignment="1">
      <alignment horizontal="center" vertical="center"/>
    </xf>
    <xf numFmtId="0" fontId="28" fillId="13" borderId="12" xfId="8" applyFont="1" applyBorder="1" applyAlignment="1">
      <alignment horizontal="center" vertical="center"/>
    </xf>
    <xf numFmtId="0" fontId="1" fillId="0" borderId="0" xfId="0" applyFont="1" applyAlignment="1"/>
    <xf numFmtId="0" fontId="6" fillId="0" borderId="0" xfId="0" applyFont="1"/>
    <xf numFmtId="0" fontId="1" fillId="0" borderId="0" xfId="0" applyFont="1" applyAlignment="1">
      <alignment vertical="center"/>
    </xf>
    <xf numFmtId="0" fontId="3" fillId="7" borderId="13" xfId="0" applyFont="1" applyFill="1" applyBorder="1" applyAlignment="1">
      <alignment horizontal="center"/>
    </xf>
    <xf numFmtId="0" fontId="3" fillId="7" borderId="0" xfId="0" applyFont="1" applyFill="1" applyBorder="1" applyAlignment="1">
      <alignment horizontal="center"/>
    </xf>
    <xf numFmtId="0" fontId="28" fillId="12" borderId="3" xfId="7" applyFont="1" applyBorder="1" applyAlignment="1">
      <alignment horizontal="center" vertical="center"/>
    </xf>
    <xf numFmtId="0" fontId="28" fillId="15" borderId="3" xfId="10" applyFont="1" applyBorder="1" applyAlignment="1">
      <alignment horizontal="center" vertical="center"/>
    </xf>
    <xf numFmtId="0" fontId="28" fillId="14" borderId="3" xfId="9" applyFont="1" applyBorder="1" applyAlignment="1">
      <alignment horizontal="center" vertical="center"/>
    </xf>
    <xf numFmtId="0" fontId="28" fillId="16" borderId="3" xfId="11" applyFont="1" applyBorder="1" applyAlignment="1">
      <alignment horizontal="center" vertical="center"/>
    </xf>
    <xf numFmtId="0" fontId="28" fillId="11" borderId="3" xfId="6" applyFont="1" applyBorder="1" applyAlignment="1">
      <alignment horizontal="center" vertical="center"/>
    </xf>
    <xf numFmtId="0" fontId="28" fillId="13" borderId="3" xfId="8" applyFont="1" applyBorder="1" applyAlignment="1">
      <alignment horizontal="center" vertical="center"/>
    </xf>
    <xf numFmtId="0" fontId="3" fillId="7" borderId="4" xfId="0" applyFont="1" applyFill="1" applyBorder="1"/>
    <xf numFmtId="0" fontId="3" fillId="7" borderId="2" xfId="0" applyFont="1" applyFill="1" applyBorder="1"/>
    <xf numFmtId="0" fontId="1" fillId="21" borderId="3" xfId="0" applyFont="1" applyFill="1" applyBorder="1" applyAlignment="1">
      <alignment horizontal="center" vertical="center"/>
    </xf>
    <xf numFmtId="0" fontId="1" fillId="21" borderId="6" xfId="0" applyFont="1" applyFill="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0" borderId="0" xfId="0" applyFont="1" applyFill="1"/>
    <xf numFmtId="0" fontId="6" fillId="0" borderId="0" xfId="0" applyFont="1" applyAlignment="1">
      <alignment horizontal="center"/>
    </xf>
    <xf numFmtId="0" fontId="1" fillId="20" borderId="0" xfId="0" applyFont="1" applyFill="1" applyAlignment="1">
      <alignment horizontal="center"/>
    </xf>
    <xf numFmtId="1" fontId="1" fillId="17" borderId="12" xfId="0" applyNumberFormat="1" applyFont="1" applyFill="1" applyBorder="1" applyAlignment="1">
      <alignment horizontal="center"/>
    </xf>
    <xf numFmtId="0" fontId="29" fillId="21" borderId="3" xfId="0" applyFont="1" applyFill="1" applyBorder="1" applyAlignment="1" applyProtection="1">
      <alignment horizontal="center" vertical="center"/>
      <protection locked="0"/>
    </xf>
    <xf numFmtId="0" fontId="29" fillId="21" borderId="6" xfId="0" applyFont="1" applyFill="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30" fillId="0" borderId="3" xfId="0" applyFont="1" applyBorder="1" applyAlignment="1" applyProtection="1">
      <alignment vertical="center"/>
      <protection locked="0"/>
    </xf>
    <xf numFmtId="0" fontId="1" fillId="0" borderId="3" xfId="0" applyFont="1" applyBorder="1" applyAlignment="1" applyProtection="1">
      <alignment horizontal="center" vertical="center"/>
      <protection locked="0"/>
    </xf>
    <xf numFmtId="0" fontId="29" fillId="0" borderId="3" xfId="0" applyFont="1" applyBorder="1" applyAlignment="1" applyProtection="1">
      <alignment horizontal="center" vertical="center"/>
      <protection locked="0"/>
    </xf>
    <xf numFmtId="0" fontId="1" fillId="0" borderId="3" xfId="0" applyFont="1" applyBorder="1" applyAlignment="1" applyProtection="1">
      <alignment horizontal="left" vertical="center" wrapText="1"/>
      <protection locked="0"/>
    </xf>
    <xf numFmtId="0" fontId="17" fillId="0" borderId="6" xfId="0" applyFont="1" applyBorder="1" applyAlignment="1" applyProtection="1">
      <alignment horizontal="center" vertical="center"/>
      <protection locked="0"/>
    </xf>
    <xf numFmtId="0" fontId="30" fillId="0" borderId="6" xfId="0" applyFont="1" applyBorder="1" applyAlignment="1" applyProtection="1">
      <alignment vertical="center"/>
      <protection locked="0"/>
    </xf>
    <xf numFmtId="0" fontId="1" fillId="0" borderId="6" xfId="0" applyFont="1" applyBorder="1" applyAlignment="1" applyProtection="1">
      <alignment horizontal="center" vertical="center"/>
      <protection locked="0"/>
    </xf>
    <xf numFmtId="0" fontId="29" fillId="0" borderId="6" xfId="0" applyFont="1" applyBorder="1" applyAlignment="1" applyProtection="1">
      <alignment horizontal="center" vertical="center"/>
      <protection locked="0"/>
    </xf>
    <xf numFmtId="0" fontId="30" fillId="0" borderId="3" xfId="0" applyFont="1" applyBorder="1" applyAlignment="1" applyProtection="1">
      <alignment vertical="center" wrapText="1"/>
      <protection locked="0"/>
    </xf>
    <xf numFmtId="0" fontId="30" fillId="0" borderId="6" xfId="0" applyFont="1" applyBorder="1" applyAlignment="1" applyProtection="1">
      <alignment vertical="center" wrapText="1"/>
      <protection locked="0"/>
    </xf>
    <xf numFmtId="0" fontId="31" fillId="0" borderId="3" xfId="0" applyFont="1" applyBorder="1" applyAlignment="1" applyProtection="1">
      <alignment horizontal="center" vertical="center"/>
      <protection locked="0"/>
    </xf>
    <xf numFmtId="0" fontId="31" fillId="0" borderId="6" xfId="0" applyFont="1" applyBorder="1" applyAlignment="1" applyProtection="1">
      <alignment horizontal="center" vertical="center"/>
      <protection locked="0"/>
    </xf>
    <xf numFmtId="0" fontId="32" fillId="2" borderId="3" xfId="0" applyFont="1" applyFill="1" applyBorder="1"/>
    <xf numFmtId="0" fontId="1" fillId="4" borderId="3" xfId="0" applyFont="1" applyFill="1" applyBorder="1" applyAlignment="1">
      <alignment horizontal="center" vertical="center"/>
    </xf>
    <xf numFmtId="0" fontId="1" fillId="4" borderId="6" xfId="0" applyFont="1" applyFill="1" applyBorder="1" applyAlignment="1">
      <alignment horizontal="center" vertical="center"/>
    </xf>
    <xf numFmtId="0" fontId="1" fillId="0" borderId="3" xfId="0" applyFont="1" applyBorder="1" applyAlignment="1">
      <alignment horizontal="center"/>
    </xf>
    <xf numFmtId="2" fontId="30" fillId="0" borderId="3" xfId="0" applyNumberFormat="1" applyFont="1" applyBorder="1" applyAlignment="1" applyProtection="1">
      <alignment vertical="center" wrapText="1"/>
      <protection locked="0"/>
    </xf>
    <xf numFmtId="165" fontId="6" fillId="0" borderId="0" xfId="0" applyNumberFormat="1" applyFont="1" applyAlignment="1">
      <alignment horizontal="center"/>
    </xf>
    <xf numFmtId="165" fontId="1" fillId="0" borderId="0" xfId="0" applyNumberFormat="1" applyFont="1" applyAlignment="1">
      <alignment horizontal="center"/>
    </xf>
    <xf numFmtId="165" fontId="1" fillId="20" borderId="0" xfId="0" applyNumberFormat="1" applyFont="1" applyFill="1" applyAlignment="1">
      <alignment horizontal="center"/>
    </xf>
    <xf numFmtId="165" fontId="1" fillId="0" borderId="0" xfId="0" applyNumberFormat="1" applyFont="1" applyAlignment="1">
      <alignment horizontal="center" vertical="center"/>
    </xf>
    <xf numFmtId="2" fontId="1" fillId="0" borderId="3" xfId="0" applyNumberFormat="1" applyFont="1" applyBorder="1" applyAlignment="1">
      <alignment horizontal="center" vertical="center"/>
    </xf>
    <xf numFmtId="2" fontId="1" fillId="4" borderId="3" xfId="1" applyNumberFormat="1" applyFont="1" applyFill="1" applyBorder="1" applyAlignment="1">
      <alignment horizontal="center" vertical="center"/>
    </xf>
    <xf numFmtId="2" fontId="1" fillId="4" borderId="6" xfId="1" applyNumberFormat="1" applyFont="1" applyFill="1" applyBorder="1" applyAlignment="1">
      <alignment horizontal="center" vertical="center"/>
    </xf>
    <xf numFmtId="0" fontId="1" fillId="23" borderId="0" xfId="0" applyFont="1" applyFill="1"/>
    <xf numFmtId="2" fontId="1" fillId="0" borderId="3" xfId="0" applyNumberFormat="1" applyFont="1" applyBorder="1" applyAlignment="1">
      <alignment horizontal="center"/>
    </xf>
    <xf numFmtId="2" fontId="1" fillId="4" borderId="3" xfId="0" applyNumberFormat="1" applyFont="1" applyFill="1" applyBorder="1" applyAlignment="1">
      <alignment horizontal="center" vertical="center"/>
    </xf>
    <xf numFmtId="2" fontId="1" fillId="4" borderId="6" xfId="0" applyNumberFormat="1" applyFont="1" applyFill="1" applyBorder="1" applyAlignment="1">
      <alignment horizontal="center" vertical="center"/>
    </xf>
    <xf numFmtId="2" fontId="1" fillId="0" borderId="0" xfId="0" applyNumberFormat="1" applyFont="1" applyAlignment="1">
      <alignment vertical="center"/>
    </xf>
    <xf numFmtId="0" fontId="29" fillId="0" borderId="0" xfId="0" applyFont="1"/>
    <xf numFmtId="0" fontId="1" fillId="0" borderId="0" xfId="0" applyFont="1" applyProtection="1">
      <protection locked="0"/>
    </xf>
    <xf numFmtId="0" fontId="1" fillId="0" borderId="3"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0" fontId="1" fillId="2" borderId="6" xfId="0" applyFont="1" applyFill="1" applyBorder="1" applyAlignment="1">
      <alignment horizontal="center"/>
    </xf>
    <xf numFmtId="43" fontId="1" fillId="2" borderId="2" xfId="1" applyFont="1" applyFill="1" applyBorder="1" applyAlignment="1">
      <alignment horizontal="center"/>
    </xf>
    <xf numFmtId="0" fontId="1" fillId="0" borderId="2" xfId="0" applyFont="1" applyBorder="1" applyAlignment="1">
      <alignment horizontal="center"/>
    </xf>
    <xf numFmtId="43" fontId="1" fillId="0" borderId="2" xfId="1" applyFont="1" applyBorder="1" applyAlignment="1">
      <alignment horizontal="center"/>
    </xf>
    <xf numFmtId="0" fontId="1" fillId="0" borderId="6" xfId="0" applyFont="1" applyBorder="1" applyAlignment="1">
      <alignment horizontal="center"/>
    </xf>
    <xf numFmtId="43" fontId="1" fillId="2" borderId="6" xfId="1" applyFont="1" applyFill="1" applyBorder="1" applyAlignment="1">
      <alignment horizontal="center"/>
    </xf>
    <xf numFmtId="0" fontId="3" fillId="7" borderId="7" xfId="0" applyFont="1" applyFill="1" applyBorder="1" applyAlignment="1">
      <alignment horizontal="center"/>
    </xf>
    <xf numFmtId="43" fontId="3" fillId="7" borderId="8" xfId="0" applyNumberFormat="1" applyFont="1" applyFill="1" applyBorder="1" applyAlignment="1">
      <alignment horizontal="center"/>
    </xf>
    <xf numFmtId="0" fontId="3" fillId="7" borderId="8" xfId="0" applyFont="1" applyFill="1" applyBorder="1" applyAlignment="1">
      <alignment horizontal="center"/>
    </xf>
    <xf numFmtId="0" fontId="3" fillId="7" borderId="9" xfId="0" applyFont="1" applyFill="1" applyBorder="1" applyAlignment="1">
      <alignment horizontal="center"/>
    </xf>
    <xf numFmtId="0" fontId="1" fillId="0" borderId="12" xfId="0" applyFont="1" applyBorder="1" applyAlignment="1">
      <alignment horizontal="center"/>
    </xf>
    <xf numFmtId="0" fontId="1" fillId="17" borderId="12" xfId="0" applyFont="1" applyFill="1" applyBorder="1" applyAlignment="1">
      <alignment horizontal="center"/>
    </xf>
    <xf numFmtId="0" fontId="3" fillId="7" borderId="0" xfId="0" applyFont="1" applyFill="1" applyAlignment="1">
      <alignment horizontal="center"/>
    </xf>
    <xf numFmtId="0" fontId="6" fillId="0" borderId="0" xfId="0" applyFont="1" applyProtection="1"/>
    <xf numFmtId="0" fontId="1" fillId="0" borderId="0" xfId="0" applyFont="1" applyProtection="1"/>
    <xf numFmtId="0" fontId="29" fillId="0" borderId="0" xfId="0" applyFont="1" applyProtection="1"/>
    <xf numFmtId="0" fontId="3" fillId="7" borderId="4" xfId="0" applyFont="1" applyFill="1" applyBorder="1" applyProtection="1"/>
    <xf numFmtId="0" fontId="3" fillId="7" borderId="2" xfId="0" applyFont="1" applyFill="1" applyBorder="1" applyProtection="1"/>
    <xf numFmtId="0" fontId="1" fillId="2" borderId="3" xfId="0" applyFont="1" applyFill="1" applyBorder="1" applyProtection="1"/>
    <xf numFmtId="0" fontId="28" fillId="12" borderId="3" xfId="7" applyFont="1" applyBorder="1" applyAlignment="1" applyProtection="1">
      <alignment horizontal="center" vertical="center"/>
    </xf>
    <xf numFmtId="0" fontId="28" fillId="15" borderId="3" xfId="10" applyFont="1" applyBorder="1" applyAlignment="1" applyProtection="1">
      <alignment horizontal="center" vertical="center"/>
    </xf>
    <xf numFmtId="0" fontId="28" fillId="14" borderId="3" xfId="9" applyFont="1" applyBorder="1" applyAlignment="1" applyProtection="1">
      <alignment horizontal="center" vertical="center"/>
    </xf>
    <xf numFmtId="0" fontId="28" fillId="16" borderId="3" xfId="11" applyFont="1" applyBorder="1" applyAlignment="1" applyProtection="1">
      <alignment horizontal="center" vertical="center"/>
    </xf>
    <xf numFmtId="0" fontId="28" fillId="11" borderId="3" xfId="6" applyFont="1" applyBorder="1" applyAlignment="1" applyProtection="1">
      <alignment horizontal="center" vertical="center"/>
    </xf>
    <xf numFmtId="0" fontId="28" fillId="13" borderId="3" xfId="8" applyFont="1" applyBorder="1" applyAlignment="1" applyProtection="1">
      <alignment horizontal="center" vertical="center"/>
    </xf>
    <xf numFmtId="0" fontId="32" fillId="2" borderId="3" xfId="0" applyFont="1" applyFill="1" applyBorder="1" applyProtection="1"/>
    <xf numFmtId="0" fontId="1" fillId="2" borderId="3" xfId="0" applyFont="1" applyFill="1" applyBorder="1" applyAlignment="1" applyProtection="1">
      <alignment horizontal="center"/>
    </xf>
    <xf numFmtId="0" fontId="29" fillId="21" borderId="3" xfId="0" applyFont="1" applyFill="1" applyBorder="1" applyAlignment="1" applyProtection="1">
      <alignment horizontal="center" vertical="center"/>
    </xf>
    <xf numFmtId="0" fontId="1" fillId="21" borderId="3" xfId="0" applyFont="1" applyFill="1" applyBorder="1" applyAlignment="1" applyProtection="1">
      <alignment horizontal="center" vertical="center"/>
    </xf>
    <xf numFmtId="0" fontId="1" fillId="0" borderId="3" xfId="0" applyFont="1" applyBorder="1" applyAlignment="1" applyProtection="1">
      <alignment vertical="center"/>
    </xf>
    <xf numFmtId="0" fontId="31" fillId="0" borderId="3" xfId="0" applyFont="1" applyBorder="1" applyAlignment="1" applyProtection="1">
      <alignment horizontal="center" vertical="center"/>
    </xf>
    <xf numFmtId="0" fontId="30" fillId="0" borderId="3" xfId="0" applyFont="1" applyBorder="1" applyAlignment="1" applyProtection="1">
      <alignment vertical="center" wrapText="1"/>
    </xf>
    <xf numFmtId="0" fontId="1" fillId="0" borderId="3" xfId="0" applyFont="1" applyBorder="1" applyAlignment="1" applyProtection="1">
      <alignment horizontal="center" vertical="center"/>
    </xf>
    <xf numFmtId="0" fontId="1" fillId="0" borderId="3" xfId="0" applyFont="1" applyBorder="1" applyAlignment="1" applyProtection="1">
      <alignment horizontal="left" vertical="center" wrapText="1"/>
    </xf>
    <xf numFmtId="2" fontId="30" fillId="0" borderId="3" xfId="0" applyNumberFormat="1" applyFont="1" applyBorder="1" applyAlignment="1" applyProtection="1">
      <alignment vertical="center" wrapText="1"/>
    </xf>
    <xf numFmtId="0" fontId="1" fillId="4" borderId="3" xfId="0" applyFont="1" applyFill="1" applyBorder="1" applyAlignment="1" applyProtection="1">
      <alignment horizontal="center" vertical="center"/>
    </xf>
    <xf numFmtId="0" fontId="1" fillId="0" borderId="0" xfId="0" applyFont="1" applyAlignment="1" applyProtection="1">
      <alignment vertical="center"/>
    </xf>
    <xf numFmtId="0" fontId="1" fillId="4" borderId="3" xfId="0" applyFont="1" applyFill="1" applyBorder="1" applyAlignment="1" applyProtection="1">
      <alignment horizontal="left" vertical="center" wrapText="1"/>
    </xf>
    <xf numFmtId="0" fontId="1" fillId="4" borderId="3" xfId="0" applyFont="1" applyFill="1" applyBorder="1" applyAlignment="1" applyProtection="1">
      <alignment horizontal="left" vertical="center" wrapText="1" indent="1"/>
    </xf>
    <xf numFmtId="0" fontId="1" fillId="4" borderId="3" xfId="0" applyFont="1" applyFill="1" applyBorder="1" applyAlignment="1" applyProtection="1">
      <alignment horizontal="left" vertical="center" wrapText="1"/>
      <protection locked="0"/>
    </xf>
    <xf numFmtId="0" fontId="1" fillId="4" borderId="3" xfId="0" applyFont="1" applyFill="1" applyBorder="1" applyAlignment="1" applyProtection="1">
      <alignment horizontal="left" vertical="center" wrapText="1" indent="1"/>
      <protection locked="0"/>
    </xf>
    <xf numFmtId="0" fontId="1" fillId="4" borderId="3" xfId="0" applyFont="1" applyFill="1" applyBorder="1" applyAlignment="1" applyProtection="1">
      <alignment vertical="center" wrapText="1"/>
    </xf>
    <xf numFmtId="0" fontId="1" fillId="4" borderId="3" xfId="0" applyFont="1" applyFill="1" applyBorder="1" applyAlignment="1" applyProtection="1">
      <alignment vertical="center"/>
    </xf>
    <xf numFmtId="0" fontId="1" fillId="0" borderId="3" xfId="0" applyFont="1" applyBorder="1" applyAlignment="1" applyProtection="1">
      <alignment vertical="center" wrapText="1"/>
    </xf>
    <xf numFmtId="0" fontId="1" fillId="4" borderId="0" xfId="0" applyFont="1" applyFill="1" applyProtection="1"/>
    <xf numFmtId="0" fontId="36" fillId="0" borderId="3" xfId="0" applyFont="1" applyBorder="1" applyAlignment="1" applyProtection="1">
      <alignment horizontal="center" vertical="center"/>
      <protection locked="0"/>
    </xf>
    <xf numFmtId="0" fontId="37" fillId="24" borderId="12" xfId="46" applyFill="1" applyBorder="1" applyProtection="1">
      <alignment vertical="top" wrapText="1" readingOrder="1"/>
      <protection locked="0"/>
    </xf>
    <xf numFmtId="0" fontId="38" fillId="0" borderId="3" xfId="0" applyFont="1" applyBorder="1" applyAlignment="1" applyProtection="1">
      <alignment vertical="center" wrapText="1"/>
      <protection locked="0"/>
    </xf>
    <xf numFmtId="0" fontId="2" fillId="3" borderId="4" xfId="0" applyFont="1" applyFill="1" applyBorder="1" applyAlignment="1">
      <alignment horizontal="center"/>
    </xf>
    <xf numFmtId="0" fontId="6" fillId="4" borderId="0" xfId="0" applyFont="1" applyFill="1" applyAlignment="1">
      <alignment horizontal="center"/>
    </xf>
    <xf numFmtId="0" fontId="8" fillId="0" borderId="0" xfId="0" applyFont="1" applyAlignment="1">
      <alignment horizontal="center"/>
    </xf>
    <xf numFmtId="164" fontId="9" fillId="0" borderId="0" xfId="0" applyNumberFormat="1" applyFont="1" applyAlignment="1">
      <alignment horizontal="center"/>
    </xf>
    <xf numFmtId="0" fontId="1" fillId="0" borderId="1" xfId="0" applyFont="1" applyBorder="1" applyAlignment="1">
      <alignment horizontal="center"/>
    </xf>
    <xf numFmtId="0" fontId="1" fillId="0" borderId="12" xfId="0" applyFont="1" applyBorder="1" applyAlignment="1">
      <alignment horizontal="center"/>
    </xf>
    <xf numFmtId="0" fontId="1" fillId="17" borderId="12" xfId="0" applyFont="1" applyFill="1" applyBorder="1" applyAlignment="1">
      <alignment horizontal="center"/>
    </xf>
    <xf numFmtId="0" fontId="3" fillId="7" borderId="12" xfId="0" applyFont="1" applyFill="1" applyBorder="1" applyAlignment="1">
      <alignment horizontal="center" vertical="center"/>
    </xf>
    <xf numFmtId="0" fontId="3" fillId="7" borderId="0" xfId="0" applyFont="1" applyFill="1" applyAlignment="1">
      <alignment horizontal="center"/>
    </xf>
    <xf numFmtId="0" fontId="3" fillId="7" borderId="12" xfId="0" applyFont="1" applyFill="1" applyBorder="1" applyAlignment="1">
      <alignment horizontal="center"/>
    </xf>
    <xf numFmtId="0" fontId="3" fillId="7" borderId="12" xfId="0" applyFont="1" applyFill="1" applyBorder="1" applyAlignment="1">
      <alignment horizontal="center" wrapText="1"/>
    </xf>
    <xf numFmtId="0" fontId="3" fillId="7" borderId="12" xfId="0" applyFont="1" applyFill="1" applyBorder="1" applyAlignment="1">
      <alignment horizontal="center" vertical="center" wrapText="1"/>
    </xf>
    <xf numFmtId="0" fontId="3" fillId="7" borderId="14" xfId="0" applyFont="1" applyFill="1" applyBorder="1" applyAlignment="1">
      <alignment horizontal="center" vertical="center"/>
    </xf>
    <xf numFmtId="0" fontId="3" fillId="7" borderId="3" xfId="0" applyFont="1" applyFill="1" applyBorder="1" applyAlignment="1">
      <alignment horizontal="center" vertical="center"/>
    </xf>
    <xf numFmtId="0" fontId="3" fillId="7" borderId="14"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29" fillId="0" borderId="1" xfId="0" applyFont="1" applyBorder="1" applyAlignment="1">
      <alignment horizontal="center"/>
    </xf>
    <xf numFmtId="0" fontId="16" fillId="22" borderId="14" xfId="0" applyFont="1" applyFill="1" applyBorder="1" applyAlignment="1">
      <alignment horizontal="center"/>
    </xf>
    <xf numFmtId="0" fontId="16" fillId="22" borderId="3" xfId="0" applyFont="1" applyFill="1" applyBorder="1" applyAlignment="1">
      <alignment horizontal="center"/>
    </xf>
    <xf numFmtId="0" fontId="3" fillId="18" borderId="14" xfId="0" applyFont="1" applyFill="1" applyBorder="1" applyAlignment="1">
      <alignment horizontal="center"/>
    </xf>
    <xf numFmtId="0" fontId="3" fillId="18" borderId="3" xfId="0" applyFont="1" applyFill="1" applyBorder="1" applyAlignment="1">
      <alignment horizontal="center"/>
    </xf>
    <xf numFmtId="0" fontId="3" fillId="7" borderId="14" xfId="0" applyFont="1" applyFill="1" applyBorder="1" applyAlignment="1">
      <alignment horizontal="center"/>
    </xf>
    <xf numFmtId="0" fontId="3" fillId="7" borderId="3" xfId="0" applyFont="1" applyFill="1" applyBorder="1" applyAlignment="1">
      <alignment horizontal="center"/>
    </xf>
    <xf numFmtId="0" fontId="3" fillId="7" borderId="15" xfId="0" applyFont="1" applyFill="1" applyBorder="1" applyAlignment="1">
      <alignment horizontal="center" textRotation="90"/>
    </xf>
    <xf numFmtId="0" fontId="3" fillId="7" borderId="16" xfId="0" applyFont="1" applyFill="1" applyBorder="1" applyAlignment="1">
      <alignment horizontal="center" textRotation="90"/>
    </xf>
    <xf numFmtId="0" fontId="3" fillId="19" borderId="17" xfId="0" applyFont="1" applyFill="1" applyBorder="1" applyAlignment="1">
      <alignment horizontal="center" vertical="center" textRotation="90"/>
    </xf>
    <xf numFmtId="0" fontId="3" fillId="19" borderId="18" xfId="0" applyFont="1" applyFill="1" applyBorder="1" applyAlignment="1">
      <alignment horizontal="center" vertical="center" textRotation="90"/>
    </xf>
    <xf numFmtId="0" fontId="3" fillId="19" borderId="3" xfId="0" applyFont="1" applyFill="1" applyBorder="1" applyAlignment="1">
      <alignment horizontal="center" vertical="center" textRotation="90"/>
    </xf>
    <xf numFmtId="0" fontId="3" fillId="7" borderId="14" xfId="0" applyFont="1" applyFill="1" applyBorder="1" applyAlignment="1" applyProtection="1">
      <alignment horizontal="center" vertical="center" wrapText="1"/>
    </xf>
    <xf numFmtId="0" fontId="3" fillId="7" borderId="3" xfId="0" applyFont="1" applyFill="1" applyBorder="1" applyAlignment="1" applyProtection="1">
      <alignment horizontal="center" vertical="center" wrapText="1"/>
    </xf>
    <xf numFmtId="0" fontId="29" fillId="0" borderId="1" xfId="0" applyFont="1" applyBorder="1" applyAlignment="1" applyProtection="1">
      <alignment horizontal="center"/>
    </xf>
    <xf numFmtId="0" fontId="3" fillId="7" borderId="14" xfId="0" applyFont="1" applyFill="1" applyBorder="1" applyAlignment="1" applyProtection="1">
      <alignment horizontal="center" vertical="center"/>
    </xf>
    <xf numFmtId="0" fontId="3" fillId="7" borderId="3" xfId="0" applyFont="1" applyFill="1" applyBorder="1" applyAlignment="1" applyProtection="1">
      <alignment horizontal="center" vertical="center"/>
    </xf>
    <xf numFmtId="0" fontId="3" fillId="7" borderId="4" xfId="0" applyFont="1" applyFill="1" applyBorder="1" applyAlignment="1" applyProtection="1">
      <alignment horizontal="center" vertical="center"/>
    </xf>
    <xf numFmtId="0" fontId="3" fillId="7" borderId="2" xfId="0" applyFont="1" applyFill="1" applyBorder="1" applyAlignment="1" applyProtection="1">
      <alignment horizontal="center" vertical="center"/>
    </xf>
    <xf numFmtId="0" fontId="3" fillId="7" borderId="5" xfId="0" applyFont="1" applyFill="1" applyBorder="1" applyAlignment="1" applyProtection="1">
      <alignment horizontal="center" vertical="center" wrapText="1"/>
    </xf>
    <xf numFmtId="0" fontId="3" fillId="7" borderId="13" xfId="0" applyFont="1" applyFill="1" applyBorder="1" applyAlignment="1" applyProtection="1">
      <alignment horizontal="center" vertical="center" wrapText="1"/>
    </xf>
    <xf numFmtId="0" fontId="3" fillId="7" borderId="19" xfId="0" applyFont="1" applyFill="1" applyBorder="1" applyAlignment="1" applyProtection="1">
      <alignment horizontal="center" vertical="center" wrapText="1"/>
    </xf>
    <xf numFmtId="0" fontId="3" fillId="7" borderId="20" xfId="0" applyFont="1" applyFill="1" applyBorder="1" applyAlignment="1" applyProtection="1">
      <alignment horizontal="center" vertical="center" wrapText="1"/>
    </xf>
    <xf numFmtId="0" fontId="3" fillId="7" borderId="22" xfId="0" applyFont="1" applyFill="1" applyBorder="1" applyAlignment="1" applyProtection="1">
      <alignment horizontal="center" vertical="center" wrapText="1"/>
    </xf>
    <xf numFmtId="0" fontId="3" fillId="7" borderId="21" xfId="0" applyFont="1" applyFill="1" applyBorder="1" applyAlignment="1" applyProtection="1">
      <alignment horizontal="center" vertical="center" wrapText="1"/>
    </xf>
    <xf numFmtId="0" fontId="3" fillId="7" borderId="5" xfId="0" applyFont="1" applyFill="1" applyBorder="1" applyAlignment="1" applyProtection="1">
      <alignment horizontal="center" vertical="center"/>
    </xf>
    <xf numFmtId="0" fontId="3" fillId="7" borderId="13" xfId="0" applyFont="1" applyFill="1" applyBorder="1" applyAlignment="1" applyProtection="1">
      <alignment horizontal="center" vertical="center"/>
    </xf>
    <xf numFmtId="0" fontId="3" fillId="7" borderId="19" xfId="0" applyFont="1" applyFill="1" applyBorder="1" applyAlignment="1" applyProtection="1">
      <alignment horizontal="center" vertical="center"/>
    </xf>
    <xf numFmtId="0" fontId="3" fillId="7" borderId="20" xfId="0" applyFont="1" applyFill="1" applyBorder="1" applyAlignment="1" applyProtection="1">
      <alignment horizontal="center" vertical="center"/>
    </xf>
    <xf numFmtId="0" fontId="3" fillId="7" borderId="22" xfId="0" applyFont="1" applyFill="1" applyBorder="1" applyAlignment="1" applyProtection="1">
      <alignment horizontal="center" vertical="center"/>
    </xf>
    <xf numFmtId="0" fontId="3" fillId="7" borderId="21" xfId="0" applyFont="1" applyFill="1" applyBorder="1" applyAlignment="1" applyProtection="1">
      <alignment horizontal="center" vertical="center"/>
    </xf>
  </cellXfs>
  <cellStyles count="77">
    <cellStyle name="Accent1" xfId="6" builtinId="29"/>
    <cellStyle name="Accent2" xfId="7" builtinId="33"/>
    <cellStyle name="Accent3" xfId="8" builtinId="37"/>
    <cellStyle name="Accent4" xfId="9" builtinId="41"/>
    <cellStyle name="Accent5" xfId="10" builtinId="45"/>
    <cellStyle name="Accent6" xfId="11" builtinId="49"/>
    <cellStyle name="Bad" xfId="4" builtinId="27"/>
    <cellStyle name="Comma" xfId="1" builtinId="3"/>
    <cellStyle name="Followed Hyperlink" xfId="17" builtinId="9" hidden="1"/>
    <cellStyle name="Followed Hyperlink" xfId="19" builtinId="9" hidden="1"/>
    <cellStyle name="Followed Hyperlink" xfId="15" builtinId="9" hidden="1"/>
    <cellStyle name="Followed Hyperlink" xfId="13"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Good" xfId="3" builtinId="26"/>
    <cellStyle name="Hyperlink" xfId="16" builtinId="8" hidden="1"/>
    <cellStyle name="Hyperlink" xfId="18" builtinId="8" hidden="1"/>
    <cellStyle name="Hyperlink" xfId="14" builtinId="8" hidden="1"/>
    <cellStyle name="Hyperlink" xfId="12"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Neutral" xfId="5" builtinId="28"/>
    <cellStyle name="Normal" xfId="0" builtinId="0"/>
    <cellStyle name="Normal 15" xfId="46"/>
    <cellStyle name="Percent" xfId="2" builtinId="5"/>
  </cellStyles>
  <dxfs count="1437">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vertical/>
        <horizontal/>
      </border>
    </dxf>
    <dxf>
      <font>
        <color theme="7" tint="0.59996337778862885"/>
      </font>
      <fill>
        <patternFill>
          <bgColor theme="7" tint="0.59996337778862885"/>
        </patternFill>
      </fill>
      <border>
        <left/>
        <vertical/>
        <horizontal/>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auto="1"/>
      </font>
      <fill>
        <patternFill>
          <bgColor theme="0" tint="-0.14996795556505021"/>
        </patternFill>
      </fill>
      <border>
        <left/>
        <right/>
      </border>
    </dxf>
    <dxf>
      <font>
        <color auto="1"/>
      </font>
      <fill>
        <patternFill>
          <bgColor theme="7" tint="0.59996337778862885"/>
        </patternFill>
      </fill>
      <border>
        <left/>
        <right/>
      </border>
    </dxf>
    <dxf>
      <font>
        <color theme="0" tint="-0.14996795556505021"/>
      </font>
      <fill>
        <patternFill>
          <bgColor theme="0" tint="-0.14996795556505021"/>
        </patternFill>
      </fill>
      <border>
        <left/>
        <vertical/>
        <horizontal/>
      </border>
    </dxf>
    <dxf>
      <fill>
        <patternFill>
          <bgColor theme="7" tint="0.59996337778862885"/>
        </patternFill>
      </fill>
      <border>
        <left/>
        <vertical/>
        <horizontal/>
      </border>
    </dxf>
    <dxf>
      <fill>
        <patternFill>
          <bgColor theme="7" tint="0.59996337778862885"/>
        </patternFill>
      </fill>
      <border>
        <lef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s>
  <tableStyles count="0" defaultTableStyle="TableStyleMedium2" defaultPivotStyle="PivotStyleLight16"/>
  <colors>
    <mruColors>
      <color rgb="FFFFE5E5"/>
      <color rgb="FFFFCC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Median">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Ion">
      <a:majorFont>
        <a:latin typeface="Century Gothic"/>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60"/>
  <sheetViews>
    <sheetView showGridLines="0" workbookViewId="0">
      <selection sqref="A1:J1"/>
    </sheetView>
  </sheetViews>
  <sheetFormatPr defaultColWidth="8.625" defaultRowHeight="14.25" x14ac:dyDescent="0.2"/>
  <cols>
    <col min="1" max="1" width="33.625" style="1" customWidth="1"/>
    <col min="2" max="10" width="8.625" style="1" customWidth="1"/>
    <col min="11" max="16384" width="8.625" style="1"/>
  </cols>
  <sheetData>
    <row r="1" spans="1:10" ht="18.75" x14ac:dyDescent="0.3">
      <c r="A1" s="150" t="s">
        <v>0</v>
      </c>
      <c r="B1" s="150"/>
      <c r="C1" s="150"/>
      <c r="D1" s="150"/>
      <c r="E1" s="150"/>
      <c r="F1" s="150"/>
      <c r="G1" s="150"/>
      <c r="H1" s="150"/>
      <c r="I1" s="150"/>
      <c r="J1" s="150"/>
    </row>
    <row r="2" spans="1:10" ht="15.75" x14ac:dyDescent="0.25">
      <c r="A2" s="151" t="s">
        <v>1</v>
      </c>
      <c r="B2" s="151"/>
      <c r="C2" s="151"/>
      <c r="D2" s="151"/>
      <c r="E2" s="151"/>
      <c r="F2" s="4"/>
      <c r="G2" s="10" t="s">
        <v>2</v>
      </c>
      <c r="I2" s="153"/>
      <c r="J2" s="153"/>
    </row>
    <row r="3" spans="1:10" x14ac:dyDescent="0.2">
      <c r="A3" s="152">
        <v>42814</v>
      </c>
      <c r="B3" s="152"/>
      <c r="C3" s="152"/>
      <c r="D3" s="152"/>
      <c r="E3" s="152"/>
      <c r="F3" s="5"/>
      <c r="G3" s="11" t="s">
        <v>3</v>
      </c>
      <c r="I3" s="153" t="s">
        <v>4</v>
      </c>
      <c r="J3" s="153"/>
    </row>
    <row r="4" spans="1:10" ht="15.75" x14ac:dyDescent="0.25">
      <c r="A4" s="3"/>
      <c r="B4" s="3"/>
      <c r="C4" s="3"/>
      <c r="D4" s="3"/>
      <c r="E4" s="3"/>
      <c r="F4" s="3"/>
      <c r="G4" s="3"/>
      <c r="H4" s="3"/>
    </row>
    <row r="6" spans="1:10" s="2" customFormat="1" ht="12" x14ac:dyDescent="0.2">
      <c r="C6" s="149" t="s">
        <v>5</v>
      </c>
      <c r="D6" s="149"/>
      <c r="F6" s="149" t="s">
        <v>6</v>
      </c>
      <c r="G6" s="149"/>
      <c r="H6" s="149"/>
    </row>
    <row r="7" spans="1:10" ht="36" x14ac:dyDescent="0.2">
      <c r="A7" s="7" t="s">
        <v>7</v>
      </c>
      <c r="B7" s="13" t="s">
        <v>8</v>
      </c>
      <c r="C7" s="13" t="s">
        <v>9</v>
      </c>
      <c r="D7" s="13" t="s">
        <v>10</v>
      </c>
      <c r="E7" s="13" t="s">
        <v>11</v>
      </c>
      <c r="F7" s="23" t="s">
        <v>12</v>
      </c>
      <c r="G7" s="24" t="s">
        <v>13</v>
      </c>
      <c r="H7" s="25" t="s">
        <v>14</v>
      </c>
      <c r="I7" s="13" t="s">
        <v>15</v>
      </c>
      <c r="J7" s="14" t="s">
        <v>16</v>
      </c>
    </row>
    <row r="8" spans="1:10" x14ac:dyDescent="0.2">
      <c r="A8" s="15" t="s">
        <v>17</v>
      </c>
      <c r="B8" s="15"/>
      <c r="C8" s="15"/>
      <c r="D8" s="15"/>
      <c r="E8" s="15"/>
      <c r="F8" s="15"/>
      <c r="G8" s="15"/>
      <c r="H8" s="15"/>
      <c r="I8" s="15"/>
      <c r="J8" s="15"/>
    </row>
    <row r="9" spans="1:10" x14ac:dyDescent="0.2">
      <c r="A9" s="8" t="s">
        <v>18</v>
      </c>
      <c r="B9" s="103" t="e">
        <f>COUNTIF(SystemsReq!#REF!,"Y")</f>
        <v>#REF!</v>
      </c>
      <c r="C9" s="104" t="e">
        <f>AVERAGE(SystemsReq!#REF!)</f>
        <v>#REF!</v>
      </c>
      <c r="D9" s="104" t="e">
        <f>AVERAGE(SystemsReq!#REF!)</f>
        <v>#REF!</v>
      </c>
      <c r="E9" s="104" t="e">
        <f>AVERAGE(SystemsReq!#REF!)</f>
        <v>#REF!</v>
      </c>
      <c r="F9" s="103" t="e">
        <f>COUNTIFS(SystemsReq!#REF!,"&gt;="&amp;Configuration!$B$7,SystemsReq!#REF!,"&lt;="&amp;Configuration!$C$7)</f>
        <v>#REF!</v>
      </c>
      <c r="G9" s="103" t="e">
        <f>COUNTIFS(SystemsReq!#REF!,"&gt;="&amp;Configuration!$B$8,SystemsReq!#REF!,"&lt;="&amp;Configuration!$C$8)</f>
        <v>#REF!</v>
      </c>
      <c r="H9" s="103" t="e">
        <f>COUNTIFS(SystemsReq!#REF!,"&gt;="&amp;Configuration!$B$9,SystemsReq!#REF!,"&lt;="&amp;Configuration!$C$9)</f>
        <v>#REF!</v>
      </c>
      <c r="I9" s="59" t="e">
        <f>COUNTIFS(SystemsReq!#REF!,"SUP",SystemsReq!#REF!,PRINT!$I$3)&amp;"/"&amp;COUNTIF(SystemsReq!#REF!,$I$3)</f>
        <v>#REF!</v>
      </c>
      <c r="J9" s="102" t="e">
        <f>SUM(SystemsReq!#REF!)/B9</f>
        <v>#REF!</v>
      </c>
    </row>
    <row r="10" spans="1:10" x14ac:dyDescent="0.2">
      <c r="A10" s="9" t="s">
        <v>19</v>
      </c>
      <c r="B10" s="83" t="e">
        <f>COUNTIF(GL!#REF!,"Y")</f>
        <v>#REF!</v>
      </c>
      <c r="C10" s="104" t="e">
        <f>AVERAGE(GL!#REF!)</f>
        <v>#REF!</v>
      </c>
      <c r="D10" s="104" t="e">
        <f>AVERAGE(GL!#REF!)</f>
        <v>#REF!</v>
      </c>
      <c r="E10" s="104" t="e">
        <f>AVERAGE(GL!#REF!)</f>
        <v>#REF!</v>
      </c>
      <c r="F10" s="103" t="e">
        <f>COUNTIFS(GL!#REF!,"&gt;="&amp;Configuration!$B$7,GL!#REF!,"&lt;="&amp;Configuration!$C$7)</f>
        <v>#REF!</v>
      </c>
      <c r="G10" s="103" t="e">
        <f>COUNTIFS(GL!#REF!,"&gt;="&amp;Configuration!$B$8,GL!#REF!,"&lt;="&amp;Configuration!$C$8)</f>
        <v>#REF!</v>
      </c>
      <c r="H10" s="103" t="e">
        <f>COUNTIFS(GL!#REF!,"&gt;="&amp;Configuration!$B$9,GL!#REF!,"&lt;="&amp;Configuration!$C$9)</f>
        <v>#REF!</v>
      </c>
      <c r="I10" s="59" t="e">
        <f>COUNTIFS(GL!#REF!,"SUP",GL!#REF!,PRINT!$I$3)&amp;"/"&amp;COUNTIF(GL!#REF!,$I$3)</f>
        <v>#REF!</v>
      </c>
      <c r="J10" s="102" t="e">
        <f>SUM(GL!#REF!)/B10</f>
        <v>#REF!</v>
      </c>
    </row>
    <row r="11" spans="1:10" x14ac:dyDescent="0.2">
      <c r="A11" s="9" t="s">
        <v>20</v>
      </c>
      <c r="B11" s="83" t="e">
        <f>COUNTIF(Budget!#REF!,"Y")</f>
        <v>#REF!</v>
      </c>
      <c r="C11" s="104" t="e">
        <f>AVERAGE(Budget!#REF!)</f>
        <v>#REF!</v>
      </c>
      <c r="D11" s="104" t="e">
        <f>AVERAGE(Budget!#REF!)</f>
        <v>#REF!</v>
      </c>
      <c r="E11" s="104" t="e">
        <f>AVERAGE(Budget!#REF!)</f>
        <v>#REF!</v>
      </c>
      <c r="F11" s="103" t="e">
        <f>COUNTIFS(Budget!#REF!,"&gt;="&amp;Configuration!$B$7,Budget!#REF!,"&lt;="&amp;Configuration!$C$7)</f>
        <v>#REF!</v>
      </c>
      <c r="G11" s="103" t="e">
        <f>COUNTIFS(Budget!#REF!,"&gt;="&amp;Configuration!$B$8,Budget!#REF!,"&lt;="&amp;Configuration!$C$8)</f>
        <v>#REF!</v>
      </c>
      <c r="H11" s="103" t="e">
        <f>COUNTIFS(Budget!#REF!,"&gt;="&amp;Configuration!$B$9,Budget!#REF!,"&lt;="&amp;Configuration!$C$9)</f>
        <v>#REF!</v>
      </c>
      <c r="I11" s="59" t="e">
        <f>COUNTIFS(Budget!#REF!,"SUP",Budget!#REF!,PRINT!$I$3)&amp;"/"&amp;COUNTIF(Budget!#REF!,$I$3)</f>
        <v>#REF!</v>
      </c>
      <c r="J11" s="102" t="e">
        <f>SUM(Budget!#REF!)/B11</f>
        <v>#REF!</v>
      </c>
    </row>
    <row r="12" spans="1:10" x14ac:dyDescent="0.2">
      <c r="A12" s="9" t="s">
        <v>21</v>
      </c>
      <c r="B12" s="83" t="e">
        <f>COUNTIF(AP!#REF!,"Y")</f>
        <v>#REF!</v>
      </c>
      <c r="C12" s="104" t="e">
        <f>AVERAGE(AP!#REF!)</f>
        <v>#REF!</v>
      </c>
      <c r="D12" s="104" t="e">
        <f>AVERAGE(AP!#REF!)</f>
        <v>#REF!</v>
      </c>
      <c r="E12" s="104" t="e">
        <f>AVERAGE(AP!#REF!)</f>
        <v>#REF!</v>
      </c>
      <c r="F12" s="103" t="e">
        <f>COUNTIFS(AP!#REF!,"&gt;="&amp;Configuration!$B$7,AP!#REF!,"&lt;="&amp;Configuration!$C$7)</f>
        <v>#REF!</v>
      </c>
      <c r="G12" s="103" t="e">
        <f>COUNTIFS(AP!#REF!,"&gt;="&amp;Configuration!$B$8,AP!#REF!,"&lt;="&amp;Configuration!$C$8)</f>
        <v>#REF!</v>
      </c>
      <c r="H12" s="103" t="e">
        <f>COUNTIFS(AP!#REF!,"&gt;="&amp;Configuration!$B$9,AP!#REF!,"&lt;="&amp;Configuration!$C$9)</f>
        <v>#REF!</v>
      </c>
      <c r="I12" s="59" t="e">
        <f>COUNTIFS(AP!#REF!,"SUP",AP!#REF!,PRINT!$I$3)&amp;"/"&amp;COUNTIF(AP!#REF!,$I$3)</f>
        <v>#REF!</v>
      </c>
      <c r="J12" s="102" t="e">
        <f>SUM(AP!#REF!)/B12</f>
        <v>#REF!</v>
      </c>
    </row>
    <row r="13" spans="1:10" x14ac:dyDescent="0.2">
      <c r="A13" s="9" t="s">
        <v>22</v>
      </c>
      <c r="B13" s="83" t="e">
        <f>COUNTIF(AR!#REF!,"Y")</f>
        <v>#REF!</v>
      </c>
      <c r="C13" s="104" t="e">
        <f>AVERAGE(AR!#REF!)</f>
        <v>#REF!</v>
      </c>
      <c r="D13" s="104" t="e">
        <f>AVERAGE(AR!#REF!)</f>
        <v>#REF!</v>
      </c>
      <c r="E13" s="104" t="e">
        <f>AVERAGE(AR!#REF!)</f>
        <v>#REF!</v>
      </c>
      <c r="F13" s="103" t="e">
        <f>COUNTIFS(AR!#REF!,"&gt;="&amp;Configuration!$B$7,AR!#REF!,"&lt;="&amp;Configuration!$C$7)</f>
        <v>#REF!</v>
      </c>
      <c r="G13" s="103" t="e">
        <f>COUNTIFS(AR!#REF!,"&gt;="&amp;Configuration!$B$8,AR!#REF!,"&lt;="&amp;Configuration!$C$8)</f>
        <v>#REF!</v>
      </c>
      <c r="H13" s="103" t="e">
        <f>COUNTIFS(AR!#REF!,"&gt;="&amp;Configuration!$B$9,AR!#REF!,"&lt;="&amp;Configuration!$C$9)</f>
        <v>#REF!</v>
      </c>
      <c r="I13" s="59" t="e">
        <f>COUNTIFS(AR!#REF!,"SUP",AR!#REF!,PRINT!$I$3)&amp;"/"&amp;COUNTIF(AR!#REF!,$I$3)</f>
        <v>#REF!</v>
      </c>
      <c r="J13" s="102" t="e">
        <f>SUM(AR!#REF!)/B13</f>
        <v>#REF!</v>
      </c>
    </row>
    <row r="14" spans="1:10" x14ac:dyDescent="0.2">
      <c r="A14" s="9" t="s">
        <v>24</v>
      </c>
      <c r="B14" s="83" t="e">
        <f>COUNTIF(Purchasing!#REF!,"Y")</f>
        <v>#REF!</v>
      </c>
      <c r="C14" s="104" t="e">
        <f>AVERAGE(Purchasing!#REF!)</f>
        <v>#REF!</v>
      </c>
      <c r="D14" s="104" t="e">
        <f>AVERAGE(Purchasing!#REF!)</f>
        <v>#REF!</v>
      </c>
      <c r="E14" s="104" t="e">
        <f>AVERAGE(Purchasing!#REF!)</f>
        <v>#REF!</v>
      </c>
      <c r="F14" s="103" t="e">
        <f>COUNTIFS(Purchasing!#REF!,"&gt;="&amp;Configuration!$B$7,Purchasing!#REF!,"&lt;="&amp;Configuration!$C$7)</f>
        <v>#REF!</v>
      </c>
      <c r="G14" s="103" t="e">
        <f>COUNTIFS(Purchasing!#REF!,"&gt;="&amp;Configuration!$B$8,Purchasing!#REF!,"&lt;="&amp;Configuration!$C$8)</f>
        <v>#REF!</v>
      </c>
      <c r="H14" s="103" t="e">
        <f>COUNTIFS(Purchasing!#REF!,"&gt;="&amp;Configuration!$B$9,Purchasing!#REF!,"&lt;="&amp;Configuration!$C$9)</f>
        <v>#REF!</v>
      </c>
      <c r="I14" s="59" t="e">
        <f>COUNTIFS(Purchasing!#REF!,"SUP",Purchasing!#REF!,PRINT!$I$3)&amp;"/"&amp;COUNTIF(Purchasing!#REF!,$I$3)</f>
        <v>#REF!</v>
      </c>
      <c r="J14" s="102" t="e">
        <f>SUM(Purchasing!#REF!)/B14</f>
        <v>#REF!</v>
      </c>
    </row>
    <row r="15" spans="1:10" x14ac:dyDescent="0.2">
      <c r="A15" s="9" t="s">
        <v>1317</v>
      </c>
      <c r="B15" s="83" t="e">
        <f>COUNTIF(Grants!#REF!,"Y")</f>
        <v>#REF!</v>
      </c>
      <c r="C15" s="104" t="e">
        <f>AVERAGE(Grants!#REF!)</f>
        <v>#REF!</v>
      </c>
      <c r="D15" s="104" t="e">
        <f>AVERAGE(Grants!#REF!)</f>
        <v>#REF!</v>
      </c>
      <c r="E15" s="104" t="e">
        <f>AVERAGE(Grants!#REF!)</f>
        <v>#REF!</v>
      </c>
      <c r="F15" s="103" t="e">
        <f>COUNTIFS(Grants!#REF!,"&gt;="&amp;Configuration!$B$7,Grants!#REF!,"&lt;="&amp;Configuration!$C$7)</f>
        <v>#REF!</v>
      </c>
      <c r="G15" s="103" t="e">
        <f>COUNTIFS(Grants!#REF!,"&gt;="&amp;Configuration!$B$8,Grants!#REF!,"&lt;="&amp;Configuration!$C$8)</f>
        <v>#REF!</v>
      </c>
      <c r="H15" s="103" t="e">
        <f>COUNTIFS(Grants!#REF!,"&gt;="&amp;Configuration!$B$9,Grants!#REF!,"&lt;="&amp;Configuration!$C$9)</f>
        <v>#REF!</v>
      </c>
      <c r="I15" s="59" t="e">
        <f>COUNTIFS(Grants!#REF!,"SUP",Grants!#REF!,PRINT!$I$3)&amp;"/"&amp;COUNTIF(Grants!#REF!,$I$3)</f>
        <v>#REF!</v>
      </c>
      <c r="J15" s="102" t="e">
        <f>SUM(Grants!#REF!)/B15</f>
        <v>#REF!</v>
      </c>
    </row>
    <row r="16" spans="1:10" x14ac:dyDescent="0.2">
      <c r="A16" s="9" t="s">
        <v>25</v>
      </c>
      <c r="B16" s="83" t="e">
        <f>COUNTIF(FixedAssets!#REF!,"Y")</f>
        <v>#REF!</v>
      </c>
      <c r="C16" s="104" t="e">
        <f>AVERAGE(FixedAssets!#REF!)</f>
        <v>#REF!</v>
      </c>
      <c r="D16" s="104" t="e">
        <f>AVERAGE(FixedAssets!#REF!)</f>
        <v>#REF!</v>
      </c>
      <c r="E16" s="104" t="e">
        <f>AVERAGE(FixedAssets!#REF!)</f>
        <v>#REF!</v>
      </c>
      <c r="F16" s="103" t="e">
        <f>COUNTIFS(FixedAssets!#REF!,"&gt;="&amp;Configuration!$B$7,FixedAssets!#REF!,"&lt;="&amp;Configuration!$C$7)</f>
        <v>#REF!</v>
      </c>
      <c r="G16" s="103" t="e">
        <f>COUNTIFS(FixedAssets!#REF!,"&gt;="&amp;Configuration!$B$8,FixedAssets!#REF!,"&lt;="&amp;Configuration!$C$8)</f>
        <v>#REF!</v>
      </c>
      <c r="H16" s="103" t="e">
        <f>COUNTIFS(FixedAssets!#REF!,"&gt;="&amp;Configuration!$B$9,FixedAssets!#REF!,"&lt;="&amp;Configuration!$C$9)</f>
        <v>#REF!</v>
      </c>
      <c r="I16" s="59" t="e">
        <f>COUNTIFS(FixedAssets!#REF!,"SUP",FixedAssets!#REF!,PRINT!$I$3)&amp;"/"&amp;COUNTIF(FixedAssets!#REF!,$I$3)</f>
        <v>#REF!</v>
      </c>
      <c r="J16" s="102" t="e">
        <f>SUM(FixedAssets!#REF!)/B16</f>
        <v>#REF!</v>
      </c>
    </row>
    <row r="17" spans="1:10" x14ac:dyDescent="0.2">
      <c r="A17" s="9" t="s">
        <v>28</v>
      </c>
      <c r="B17" s="83" t="e">
        <f>COUNTIF(Inventory!#REF!,"Y")</f>
        <v>#REF!</v>
      </c>
      <c r="C17" s="104" t="e">
        <f>AVERAGE(Inventory!#REF!)</f>
        <v>#REF!</v>
      </c>
      <c r="D17" s="104" t="e">
        <f>AVERAGE(Inventory!#REF!)</f>
        <v>#REF!</v>
      </c>
      <c r="E17" s="104" t="e">
        <f>AVERAGE(Inventory!#REF!)</f>
        <v>#REF!</v>
      </c>
      <c r="F17" s="103" t="e">
        <f>COUNTIFS(Inventory!#REF!,"&gt;="&amp;Configuration!$B$7,Inventory!#REF!,"&lt;="&amp;Configuration!$C$7)</f>
        <v>#REF!</v>
      </c>
      <c r="G17" s="103" t="e">
        <f>COUNTIFS(Inventory!#REF!,"&gt;="&amp;Configuration!$B$8,Inventory!#REF!,"&lt;="&amp;Configuration!$C$8)</f>
        <v>#REF!</v>
      </c>
      <c r="H17" s="103" t="e">
        <f>COUNTIFS(Inventory!#REF!,"&gt;="&amp;Configuration!$B$9,Inventory!#REF!,"&lt;="&amp;Configuration!$C$9)</f>
        <v>#REF!</v>
      </c>
      <c r="I17" s="59" t="e">
        <f>COUNTIFS(Inventory!#REF!,"SUP",Inventory!#REF!,PRINT!$I$3)&amp;"/"&amp;COUNTIF(Inventory!#REF!,$I$3)</f>
        <v>#REF!</v>
      </c>
      <c r="J17" s="102" t="e">
        <f>SUM(Inventory!#REF!)/B17</f>
        <v>#REF!</v>
      </c>
    </row>
    <row r="18" spans="1:10" x14ac:dyDescent="0.2">
      <c r="A18" s="9" t="s">
        <v>26</v>
      </c>
      <c r="B18" s="83" t="e">
        <f>COUNTIF(Projects!#REF!,"Y")</f>
        <v>#REF!</v>
      </c>
      <c r="C18" s="104" t="e">
        <f>AVERAGE(Projects!#REF!)</f>
        <v>#REF!</v>
      </c>
      <c r="D18" s="104" t="e">
        <f>AVERAGE(Projects!#REF!)</f>
        <v>#REF!</v>
      </c>
      <c r="E18" s="104" t="e">
        <f>AVERAGE(Projects!#REF!)</f>
        <v>#REF!</v>
      </c>
      <c r="F18" s="103" t="e">
        <f>COUNTIFS(Projects!#REF!,"&gt;="&amp;Configuration!$B$7,Projects!#REF!,"&lt;="&amp;Configuration!$C$7)</f>
        <v>#REF!</v>
      </c>
      <c r="G18" s="103" t="e">
        <f>COUNTIFS(Projects!#REF!,"&gt;="&amp;Configuration!$B$8,Projects!#REF!,"&lt;="&amp;Configuration!$C$8)</f>
        <v>#REF!</v>
      </c>
      <c r="H18" s="103" t="e">
        <f>COUNTIFS(Projects!#REF!,"&gt;="&amp;Configuration!$B$9,Projects!#REF!,"&lt;="&amp;Configuration!$C$9)</f>
        <v>#REF!</v>
      </c>
      <c r="I18" s="59" t="e">
        <f>COUNTIFS(Projects!#REF!,"SUP",Projects!#REF!,PRINT!$I$3)&amp;"/"&amp;COUNTIF(Projects!#REF!,$I$3)</f>
        <v>#REF!</v>
      </c>
      <c r="J18" s="102" t="e">
        <f>SUM(Projects!#REF!)/B18</f>
        <v>#REF!</v>
      </c>
    </row>
    <row r="19" spans="1:10" x14ac:dyDescent="0.2">
      <c r="A19" s="9" t="s">
        <v>23</v>
      </c>
      <c r="B19" s="83" t="e">
        <f>COUNTIF(CashReceipts!#REF!,"Y")</f>
        <v>#REF!</v>
      </c>
      <c r="C19" s="104" t="e">
        <f>AVERAGE(CashReceipts!#REF!)</f>
        <v>#REF!</v>
      </c>
      <c r="D19" s="104" t="e">
        <f>AVERAGE(CashReceipts!#REF!)</f>
        <v>#REF!</v>
      </c>
      <c r="E19" s="104" t="e">
        <f>AVERAGE(CashReceipts!#REF!)</f>
        <v>#REF!</v>
      </c>
      <c r="F19" s="103" t="e">
        <f>COUNTIFS(CashReceipts!#REF!,"&gt;="&amp;Configuration!$B$7,CashReceipts!#REF!,"&lt;="&amp;Configuration!$C$7)</f>
        <v>#REF!</v>
      </c>
      <c r="G19" s="103" t="e">
        <f>COUNTIFS(CashReceipts!#REF!,"&gt;="&amp;Configuration!$B$8,CashReceipts!#REF!,"&lt;="&amp;Configuration!$C$8)</f>
        <v>#REF!</v>
      </c>
      <c r="H19" s="103" t="e">
        <f>COUNTIFS(CashReceipts!#REF!,"&gt;="&amp;Configuration!$B$9,CashReceipts!#REF!,"&lt;="&amp;Configuration!$C$9)</f>
        <v>#REF!</v>
      </c>
      <c r="I19" s="59" t="e">
        <f>COUNTIFS(CashReceipts!#REF!,"SUP",CashReceipts!#REF!,PRINT!$I$3)&amp;"/"&amp;COUNTIF(CashReceipts!#REF!,$I$3)</f>
        <v>#REF!</v>
      </c>
      <c r="J19" s="102" t="e">
        <f>SUM(CashReceipts!#REF!)/B19</f>
        <v>#REF!</v>
      </c>
    </row>
    <row r="20" spans="1:10" x14ac:dyDescent="0.2">
      <c r="A20" s="9" t="s">
        <v>27</v>
      </c>
      <c r="B20" s="83" t="e">
        <f>COUNTIF(Contracts!#REF!,"Y")</f>
        <v>#REF!</v>
      </c>
      <c r="C20" s="104" t="e">
        <f>AVERAGE(Contracts!#REF!)</f>
        <v>#REF!</v>
      </c>
      <c r="D20" s="104" t="e">
        <f>AVERAGE(Contracts!#REF!)</f>
        <v>#REF!</v>
      </c>
      <c r="E20" s="104" t="e">
        <f>AVERAGE(Contracts!#REF!)</f>
        <v>#REF!</v>
      </c>
      <c r="F20" s="103" t="e">
        <f>COUNTIFS(Contracts!#REF!,"&gt;="&amp;Configuration!$B$7,Contracts!#REF!,"&lt;="&amp;Configuration!$C$7)</f>
        <v>#REF!</v>
      </c>
      <c r="G20" s="103" t="e">
        <f>COUNTIFS(Contracts!#REF!,"&gt;="&amp;Configuration!$B$8,Contracts!#REF!,"&lt;="&amp;Configuration!$C$8)</f>
        <v>#REF!</v>
      </c>
      <c r="H20" s="103" t="e">
        <f>COUNTIFS(Contracts!#REF!,"&gt;="&amp;Configuration!$B$9,Contracts!#REF!,"&lt;="&amp;Configuration!$C$9)</f>
        <v>#REF!</v>
      </c>
      <c r="I20" s="59" t="e">
        <f>COUNTIFS(Contracts!#REF!,"SUP",Contracts!#REF!,PRINT!$I$3)&amp;"/"&amp;COUNTIF(Contracts!#REF!,$I$3)</f>
        <v>#REF!</v>
      </c>
      <c r="J20" s="102" t="e">
        <f>SUM(Contracts!#REF!)/B20</f>
        <v>#REF!</v>
      </c>
    </row>
    <row r="21" spans="1:10" x14ac:dyDescent="0.2">
      <c r="A21" s="9"/>
      <c r="B21" s="83"/>
      <c r="C21" s="104"/>
      <c r="D21" s="104"/>
      <c r="E21" s="104"/>
      <c r="F21" s="103"/>
      <c r="G21" s="103"/>
      <c r="H21" s="103"/>
      <c r="I21" s="59"/>
      <c r="J21" s="102"/>
    </row>
    <row r="22" spans="1:10" x14ac:dyDescent="0.2">
      <c r="A22" s="32"/>
      <c r="B22" s="105"/>
      <c r="C22" s="105"/>
      <c r="D22" s="105"/>
      <c r="E22" s="105"/>
      <c r="F22" s="105"/>
      <c r="G22" s="105"/>
      <c r="H22" s="105"/>
      <c r="I22" s="101"/>
      <c r="J22" s="106"/>
    </row>
    <row r="23" spans="1:10" x14ac:dyDescent="0.2">
      <c r="A23" s="12" t="s">
        <v>29</v>
      </c>
      <c r="B23" s="107" t="e">
        <f>SUM(B9:B22)</f>
        <v>#REF!</v>
      </c>
      <c r="C23" s="108" t="e">
        <f>AVERAGE(C9:C22)</f>
        <v>#REF!</v>
      </c>
      <c r="D23" s="108" t="e">
        <f>AVERAGE(D9:D22)</f>
        <v>#REF!</v>
      </c>
      <c r="E23" s="108" t="e">
        <f>AVERAGE(E9:E22)</f>
        <v>#REF!</v>
      </c>
      <c r="F23" s="109" t="e">
        <f>SUM(F9:F22)</f>
        <v>#REF!</v>
      </c>
      <c r="G23" s="109" t="e">
        <f>SUM(G9:G22)</f>
        <v>#REF!</v>
      </c>
      <c r="H23" s="110" t="e">
        <f>SUM(H9:H22)</f>
        <v>#REF!</v>
      </c>
    </row>
    <row r="33" spans="1:10" ht="18.75" x14ac:dyDescent="0.3">
      <c r="A33" s="150" t="str">
        <f>ClientName</f>
        <v>City of Garden Grove</v>
      </c>
      <c r="B33" s="150"/>
      <c r="C33" s="150"/>
      <c r="D33" s="150"/>
      <c r="E33" s="150"/>
      <c r="F33" s="150"/>
      <c r="G33" s="150"/>
      <c r="H33" s="150"/>
      <c r="I33" s="150"/>
      <c r="J33" s="150"/>
    </row>
    <row r="34" spans="1:10" ht="15.75" x14ac:dyDescent="0.25">
      <c r="A34" s="151" t="str">
        <f>A2</f>
        <v xml:space="preserve">Overall GAP Analysis </v>
      </c>
      <c r="B34" s="151"/>
      <c r="C34" s="151"/>
      <c r="D34" s="151"/>
      <c r="E34" s="151"/>
      <c r="F34" s="4"/>
      <c r="G34" s="10" t="s">
        <v>2</v>
      </c>
      <c r="I34" s="153"/>
      <c r="J34" s="153"/>
    </row>
    <row r="35" spans="1:10" x14ac:dyDescent="0.2">
      <c r="A35" s="152">
        <f>A3</f>
        <v>42814</v>
      </c>
      <c r="B35" s="152"/>
      <c r="C35" s="152"/>
      <c r="D35" s="152"/>
      <c r="E35" s="152"/>
      <c r="F35" s="5"/>
      <c r="G35" s="11" t="s">
        <v>3</v>
      </c>
      <c r="I35" s="153"/>
      <c r="J35" s="153"/>
    </row>
    <row r="36" spans="1:10" ht="15.75" x14ac:dyDescent="0.25">
      <c r="A36" s="3"/>
      <c r="B36" s="3"/>
      <c r="C36" s="3"/>
      <c r="D36" s="3"/>
      <c r="E36" s="3"/>
      <c r="F36" s="3"/>
      <c r="G36" s="3"/>
      <c r="H36" s="3"/>
    </row>
    <row r="38" spans="1:10" s="2" customFormat="1" ht="12" x14ac:dyDescent="0.2">
      <c r="C38" s="149" t="s">
        <v>5</v>
      </c>
      <c r="D38" s="149"/>
      <c r="F38" s="149" t="s">
        <v>6</v>
      </c>
      <c r="G38" s="149"/>
      <c r="H38" s="149"/>
    </row>
    <row r="39" spans="1:10" ht="36" x14ac:dyDescent="0.2">
      <c r="A39" s="7" t="s">
        <v>7</v>
      </c>
      <c r="B39" s="13" t="s">
        <v>8</v>
      </c>
      <c r="C39" s="13" t="s">
        <v>9</v>
      </c>
      <c r="D39" s="13" t="s">
        <v>10</v>
      </c>
      <c r="E39" s="13" t="s">
        <v>11</v>
      </c>
      <c r="F39" s="23" t="s">
        <v>12</v>
      </c>
      <c r="G39" s="24" t="s">
        <v>13</v>
      </c>
      <c r="H39" s="25" t="s">
        <v>14</v>
      </c>
      <c r="I39" s="13" t="s">
        <v>15</v>
      </c>
      <c r="J39" s="14" t="s">
        <v>16</v>
      </c>
    </row>
    <row r="40" spans="1:10" x14ac:dyDescent="0.2">
      <c r="A40" s="15" t="s">
        <v>30</v>
      </c>
      <c r="B40" s="15"/>
      <c r="C40" s="15"/>
      <c r="D40" s="15"/>
      <c r="E40" s="15"/>
      <c r="F40" s="15"/>
      <c r="G40" s="15"/>
      <c r="H40" s="15"/>
      <c r="I40" s="15"/>
      <c r="J40" s="15"/>
    </row>
    <row r="41" spans="1:10" x14ac:dyDescent="0.2">
      <c r="A41" s="9" t="s">
        <v>1363</v>
      </c>
      <c r="B41" s="103" t="e">
        <f>COUNTIF(Personnel!#REF!,"Y")</f>
        <v>#REF!</v>
      </c>
      <c r="C41" s="104" t="e">
        <f>AVERAGE(Personnel!#REF!)</f>
        <v>#REF!</v>
      </c>
      <c r="D41" s="104" t="e">
        <f>AVERAGE(Personnel!#REF!)</f>
        <v>#REF!</v>
      </c>
      <c r="E41" s="104" t="e">
        <f>AVERAGE(Personnel!#REF!)</f>
        <v>#REF!</v>
      </c>
      <c r="F41" s="103" t="e">
        <f>COUNTIFS(Personnel!#REF!,"&gt;="&amp;Configuration!$B$7,Personnel!#REF!,"&lt;="&amp;Configuration!$C$7)</f>
        <v>#REF!</v>
      </c>
      <c r="G41" s="103" t="e">
        <f>COUNTIFS(Personnel!#REF!,"&gt;="&amp;Configuration!$B$8,Personnel!#REF!,"&lt;="&amp;Configuration!$C$8)</f>
        <v>#REF!</v>
      </c>
      <c r="H41" s="103" t="e">
        <f>COUNTIFS(Personnel!#REF!,"&gt;="&amp;Configuration!$B$9,Personnel!#REF!,"&lt;="&amp;Configuration!$C$9)</f>
        <v>#REF!</v>
      </c>
      <c r="I41" s="59" t="e">
        <f>COUNTIFS(Personnel!#REF!,"SUP",Personnel!#REF!,PRINT!$I$3)&amp;"/"&amp;COUNTIF(Personnel!#REF!,$I$3)</f>
        <v>#REF!</v>
      </c>
      <c r="J41" s="102" t="e">
        <f>SUM(Personnel!#REF!)/B41</f>
        <v>#REF!</v>
      </c>
    </row>
    <row r="42" spans="1:10" x14ac:dyDescent="0.2">
      <c r="A42" s="9" t="s">
        <v>31</v>
      </c>
      <c r="B42" s="103" t="e">
        <f>COUNTIF(Payroll!#REF!,"Y")</f>
        <v>#REF!</v>
      </c>
      <c r="C42" s="104" t="e">
        <f>AVERAGE(Payroll!#REF!)</f>
        <v>#REF!</v>
      </c>
      <c r="D42" s="104" t="e">
        <f>AVERAGE(Payroll!#REF!)</f>
        <v>#REF!</v>
      </c>
      <c r="E42" s="104" t="e">
        <f>AVERAGE(Payroll!#REF!)</f>
        <v>#REF!</v>
      </c>
      <c r="F42" s="103" t="e">
        <f>COUNTIFS(Payroll!#REF!,"&gt;="&amp;Configuration!$B$7,Payroll!#REF!,"&lt;="&amp;Configuration!$C$7)</f>
        <v>#REF!</v>
      </c>
      <c r="G42" s="103" t="e">
        <f>COUNTIFS(Payroll!#REF!,"&gt;="&amp;Configuration!$B$8,Payroll!#REF!,"&lt;="&amp;Configuration!$C$8)</f>
        <v>#REF!</v>
      </c>
      <c r="H42" s="103" t="e">
        <f>COUNTIFS(Payroll!#REF!,"&gt;="&amp;Configuration!$B$9,Payroll!#REF!,"&lt;="&amp;Configuration!$C$9)</f>
        <v>#REF!</v>
      </c>
      <c r="I42" s="59" t="e">
        <f>COUNTIFS(Payroll!#REF!,"SUP",Payroll!#REF!,PRINT!$I$3)&amp;"/"&amp;COUNTIF(Payroll!#REF!,$I$3)</f>
        <v>#REF!</v>
      </c>
      <c r="J42" s="102" t="e">
        <f>SUM(Payroll!#REF!)/B42</f>
        <v>#REF!</v>
      </c>
    </row>
    <row r="43" spans="1:10" x14ac:dyDescent="0.2">
      <c r="A43" s="9" t="s">
        <v>32</v>
      </c>
      <c r="B43" s="83" t="e">
        <f>COUNTIF(Timekeeping!#REF!,"Y")</f>
        <v>#REF!</v>
      </c>
      <c r="C43" s="104" t="e">
        <f>AVERAGE(Timekeeping!#REF!)</f>
        <v>#REF!</v>
      </c>
      <c r="D43" s="104" t="e">
        <f>AVERAGE(Timekeeping!#REF!)</f>
        <v>#REF!</v>
      </c>
      <c r="E43" s="104" t="e">
        <f>AVERAGE(Timekeeping!#REF!)</f>
        <v>#REF!</v>
      </c>
      <c r="F43" s="103" t="e">
        <f>COUNTIFS(Timekeeping!#REF!,"&gt;="&amp;Configuration!$B$7,Timekeeping!#REF!,"&lt;="&amp;Configuration!$C$7)</f>
        <v>#REF!</v>
      </c>
      <c r="G43" s="103" t="e">
        <f>COUNTIFS(Timekeeping!#REF!,"&gt;="&amp;Configuration!$B$8,Timekeeping!#REF!,"&lt;="&amp;Configuration!$C$8)</f>
        <v>#REF!</v>
      </c>
      <c r="H43" s="103" t="e">
        <f>COUNTIFS(Timekeeping!#REF!,"&gt;="&amp;Configuration!$B$9,Timekeeping!#REF!,"&lt;="&amp;Configuration!$C$9)</f>
        <v>#REF!</v>
      </c>
      <c r="I43" s="59" t="e">
        <f>COUNTIFS(Timekeeping!#REF!,"SUP",Timekeeping!#REF!,PRINT!$I$3)&amp;"/"&amp;COUNTIF(Timekeeping!#REF!,$I$3)</f>
        <v>#REF!</v>
      </c>
      <c r="J43" s="102" t="e">
        <f>SUM(Timekeeping!#REF!)/B43</f>
        <v>#REF!</v>
      </c>
    </row>
    <row r="44" spans="1:10" x14ac:dyDescent="0.2">
      <c r="A44" s="9" t="s">
        <v>33</v>
      </c>
      <c r="B44" s="83" t="e">
        <f>COUNTIF(PosControl!#REF!,"Y")</f>
        <v>#REF!</v>
      </c>
      <c r="C44" s="104" t="e">
        <f>AVERAGE(PosControl!#REF!)</f>
        <v>#REF!</v>
      </c>
      <c r="D44" s="104" t="e">
        <f>AVERAGE(PosControl!#REF!)</f>
        <v>#REF!</v>
      </c>
      <c r="E44" s="104" t="e">
        <f>AVERAGE(PosControl!#REF!)</f>
        <v>#REF!</v>
      </c>
      <c r="F44" s="103" t="e">
        <f>COUNTIFS(PosControl!#REF!,"&gt;="&amp;Configuration!$B$7,PosControl!#REF!,"&lt;="&amp;Configuration!$C$7)</f>
        <v>#REF!</v>
      </c>
      <c r="G44" s="103" t="e">
        <f>COUNTIFS(PosControl!#REF!,"&gt;="&amp;Configuration!$B$8,PosControl!#REF!,"&lt;="&amp;Configuration!$C$8)</f>
        <v>#REF!</v>
      </c>
      <c r="H44" s="103" t="e">
        <f>COUNTIFS(PosControl!#REF!,"&gt;="&amp;Configuration!$B$9,PosControl!#REF!,"&lt;="&amp;Configuration!$C$9)</f>
        <v>#REF!</v>
      </c>
      <c r="I44" s="59" t="e">
        <f>COUNTIFS(PosControl!#REF!,"SUP",PosControl!#REF!,PRINT!$I$3)&amp;"/"&amp;COUNTIF(PosControl!#REF!,$I$3)</f>
        <v>#REF!</v>
      </c>
      <c r="J44" s="102" t="e">
        <f>SUM(PosControl!#REF!)/B44</f>
        <v>#REF!</v>
      </c>
    </row>
    <row r="45" spans="1:10" x14ac:dyDescent="0.2">
      <c r="A45" s="9" t="s">
        <v>34</v>
      </c>
      <c r="B45" s="83" t="e">
        <f>COUNTIF(LeaveMgt!#REF!,"Y")</f>
        <v>#REF!</v>
      </c>
      <c r="C45" s="104" t="e">
        <f>AVERAGE(LeaveMgt!#REF!)</f>
        <v>#REF!</v>
      </c>
      <c r="D45" s="104" t="e">
        <f>AVERAGE(LeaveMgt!#REF!)</f>
        <v>#REF!</v>
      </c>
      <c r="E45" s="104" t="e">
        <f>AVERAGE(LeaveMgt!#REF!)</f>
        <v>#REF!</v>
      </c>
      <c r="F45" s="103" t="e">
        <f>COUNTIFS(LeaveMgt!#REF!,"&gt;="&amp;Configuration!$B$7,LeaveMgt!#REF!,"&lt;="&amp;Configuration!$C$7)</f>
        <v>#REF!</v>
      </c>
      <c r="G45" s="103" t="e">
        <f>COUNTIFS(LeaveMgt!#REF!,"&gt;="&amp;Configuration!$B$8,LeaveMgt!#REF!,"&lt;="&amp;Configuration!$C$8)</f>
        <v>#REF!</v>
      </c>
      <c r="H45" s="103" t="e">
        <f>COUNTIFS(LeaveMgt!#REF!,"&gt;="&amp;Configuration!$B$9,LeaveMgt!#REF!,"&lt;="&amp;Configuration!$C$9)</f>
        <v>#REF!</v>
      </c>
      <c r="I45" s="59" t="e">
        <f>COUNTIFS(LeaveMgt!#REF!,"SUP",LeaveMgt!#REF!,PRINT!$I$3)&amp;"/"&amp;COUNTIF(LeaveMgt!#REF!,$I$3)</f>
        <v>#REF!</v>
      </c>
      <c r="J45" s="102" t="e">
        <f>SUM(LeaveMgt!#REF!)/B45</f>
        <v>#REF!</v>
      </c>
    </row>
    <row r="46" spans="1:10" x14ac:dyDescent="0.2">
      <c r="A46" s="9" t="s">
        <v>35</v>
      </c>
      <c r="B46" s="103" t="e">
        <f>COUNTIF(Benefits!#REF!,"Y")</f>
        <v>#REF!</v>
      </c>
      <c r="C46" s="104" t="e">
        <f>AVERAGE(Benefits!#REF!)</f>
        <v>#REF!</v>
      </c>
      <c r="D46" s="104" t="e">
        <f>AVERAGE(Benefits!#REF!)</f>
        <v>#REF!</v>
      </c>
      <c r="E46" s="104" t="e">
        <f>AVERAGE(Benefits!#REF!)</f>
        <v>#REF!</v>
      </c>
      <c r="F46" s="103" t="e">
        <f>COUNTIFS(Benefits!#REF!,"&gt;="&amp;Configuration!$B$7,Benefits!#REF!,"&lt;="&amp;Configuration!$C$7)</f>
        <v>#REF!</v>
      </c>
      <c r="G46" s="103" t="e">
        <f>COUNTIFS(Benefits!#REF!,"&gt;="&amp;Configuration!$B$8,Benefits!#REF!,"&lt;="&amp;Configuration!$C$8)</f>
        <v>#REF!</v>
      </c>
      <c r="H46" s="103" t="e">
        <f>COUNTIFS(Benefits!#REF!,"&gt;="&amp;Configuration!$B$9,Benefits!#REF!,"&lt;="&amp;Configuration!$C$9)</f>
        <v>#REF!</v>
      </c>
      <c r="I46" s="59" t="e">
        <f>COUNTIFS(Benefits!#REF!,"SUP",Benefits!#REF!,PRINT!$I$3)&amp;"/"&amp;COUNTIF(Benefits!#REF!,$I$3)</f>
        <v>#REF!</v>
      </c>
      <c r="J46" s="102" t="e">
        <f>SUM(Benefits!#REF!)/B46</f>
        <v>#REF!</v>
      </c>
    </row>
    <row r="47" spans="1:10" x14ac:dyDescent="0.2">
      <c r="A47" s="9" t="s">
        <v>36</v>
      </c>
      <c r="B47" s="83" t="e">
        <f>COUNTIF(Training!#REF!,"Y")</f>
        <v>#REF!</v>
      </c>
      <c r="C47" s="104" t="e">
        <f>AVERAGE(Training!#REF!)</f>
        <v>#REF!</v>
      </c>
      <c r="D47" s="104" t="e">
        <f>AVERAGE(Training!#REF!)</f>
        <v>#REF!</v>
      </c>
      <c r="E47" s="104" t="e">
        <f>AVERAGE(Training!#REF!)</f>
        <v>#REF!</v>
      </c>
      <c r="F47" s="103" t="e">
        <f>COUNTIFS(Training!#REF!,"&gt;="&amp;Configuration!$B$7,Training!#REF!,"&lt;="&amp;Configuration!$C$7)</f>
        <v>#REF!</v>
      </c>
      <c r="G47" s="103" t="e">
        <f>COUNTIFS(Training!#REF!,"&gt;="&amp;Configuration!$B$8,Training!#REF!,"&lt;="&amp;Configuration!$C$8)</f>
        <v>#REF!</v>
      </c>
      <c r="H47" s="103" t="e">
        <f>COUNTIFS(Training!#REF!,"&gt;="&amp;Configuration!$B$9,Training!#REF!,"&lt;="&amp;Configuration!$C$9)</f>
        <v>#REF!</v>
      </c>
      <c r="I47" s="59" t="e">
        <f>COUNTIFS(Training!#REF!,"SUP",Training!#REF!,PRINT!$I$3)&amp;"/"&amp;COUNTIF(Training!#REF!,$I$3)</f>
        <v>#REF!</v>
      </c>
      <c r="J47" s="102" t="e">
        <f>SUM(Training!#REF!)/B47</f>
        <v>#REF!</v>
      </c>
    </row>
    <row r="48" spans="1:10" x14ac:dyDescent="0.2">
      <c r="A48" s="9"/>
      <c r="B48" s="103"/>
      <c r="C48" s="103"/>
      <c r="D48" s="103"/>
      <c r="E48" s="103"/>
      <c r="F48" s="103"/>
      <c r="G48" s="103"/>
      <c r="H48" s="103"/>
      <c r="I48" s="59"/>
      <c r="J48" s="59"/>
    </row>
    <row r="49" spans="1:10" x14ac:dyDescent="0.2">
      <c r="A49" s="9"/>
      <c r="B49" s="103"/>
      <c r="C49" s="103"/>
      <c r="D49" s="103"/>
      <c r="E49" s="103"/>
      <c r="F49" s="103"/>
      <c r="G49" s="103"/>
      <c r="H49" s="103"/>
      <c r="I49" s="59"/>
      <c r="J49" s="59"/>
    </row>
    <row r="50" spans="1:10" x14ac:dyDescent="0.2">
      <c r="A50" s="9"/>
      <c r="B50" s="103"/>
      <c r="C50" s="103"/>
      <c r="D50" s="103"/>
      <c r="E50" s="103"/>
      <c r="F50" s="103"/>
      <c r="G50" s="103"/>
      <c r="H50" s="103"/>
      <c r="I50" s="59"/>
      <c r="J50" s="59"/>
    </row>
    <row r="51" spans="1:10" x14ac:dyDescent="0.2">
      <c r="A51" s="9"/>
      <c r="B51" s="103"/>
      <c r="C51" s="103"/>
      <c r="D51" s="103"/>
      <c r="E51" s="103"/>
      <c r="F51" s="103"/>
      <c r="G51" s="103"/>
      <c r="H51" s="103"/>
      <c r="I51" s="59"/>
      <c r="J51" s="59"/>
    </row>
    <row r="52" spans="1:10" x14ac:dyDescent="0.2">
      <c r="A52" s="9"/>
      <c r="B52" s="103"/>
      <c r="C52" s="103"/>
      <c r="D52" s="103"/>
      <c r="E52" s="103"/>
      <c r="F52" s="103"/>
      <c r="G52" s="103"/>
      <c r="H52" s="103"/>
      <c r="I52" s="59"/>
      <c r="J52" s="59"/>
    </row>
    <row r="53" spans="1:10" x14ac:dyDescent="0.2">
      <c r="A53" s="9"/>
      <c r="B53" s="103"/>
      <c r="C53" s="103"/>
      <c r="D53" s="103"/>
      <c r="E53" s="103"/>
      <c r="F53" s="103"/>
      <c r="G53" s="103"/>
      <c r="H53" s="103"/>
      <c r="I53" s="59"/>
      <c r="J53" s="59"/>
    </row>
    <row r="54" spans="1:10" x14ac:dyDescent="0.2">
      <c r="A54" s="9"/>
      <c r="B54" s="103"/>
      <c r="C54" s="103"/>
      <c r="D54" s="103"/>
      <c r="E54" s="103"/>
      <c r="F54" s="103"/>
      <c r="G54" s="103"/>
      <c r="H54" s="103"/>
      <c r="I54" s="59"/>
      <c r="J54" s="59"/>
    </row>
    <row r="55" spans="1:10" x14ac:dyDescent="0.2">
      <c r="A55" s="9"/>
      <c r="B55" s="103"/>
      <c r="C55" s="103"/>
      <c r="D55" s="103"/>
      <c r="E55" s="103"/>
      <c r="F55" s="103"/>
      <c r="G55" s="103"/>
      <c r="H55" s="103"/>
      <c r="I55" s="59"/>
      <c r="J55" s="59"/>
    </row>
    <row r="56" spans="1:10" x14ac:dyDescent="0.2">
      <c r="A56" s="9"/>
      <c r="B56" s="103"/>
      <c r="C56" s="103"/>
      <c r="D56" s="103"/>
      <c r="E56" s="103"/>
      <c r="F56" s="103"/>
      <c r="G56" s="103"/>
      <c r="H56" s="103"/>
      <c r="I56" s="59"/>
      <c r="J56" s="59"/>
    </row>
    <row r="57" spans="1:10" x14ac:dyDescent="0.2">
      <c r="A57" s="9"/>
      <c r="B57" s="103"/>
      <c r="C57" s="103"/>
      <c r="D57" s="103"/>
      <c r="E57" s="103"/>
      <c r="F57" s="103"/>
      <c r="G57" s="103"/>
      <c r="H57" s="103"/>
      <c r="I57" s="59"/>
      <c r="J57" s="59"/>
    </row>
    <row r="58" spans="1:10" x14ac:dyDescent="0.2">
      <c r="A58" s="9"/>
      <c r="B58" s="83"/>
      <c r="C58" s="83"/>
      <c r="D58" s="83"/>
      <c r="E58" s="83"/>
      <c r="F58" s="83"/>
      <c r="G58" s="83"/>
      <c r="H58" s="83"/>
      <c r="I58" s="60"/>
      <c r="J58" s="60"/>
    </row>
    <row r="59" spans="1:10" x14ac:dyDescent="0.2">
      <c r="A59" s="32"/>
      <c r="B59" s="105"/>
      <c r="C59" s="105"/>
      <c r="D59" s="105"/>
      <c r="E59" s="105"/>
      <c r="F59" s="105"/>
      <c r="G59" s="105"/>
      <c r="H59" s="105"/>
      <c r="I59" s="101"/>
      <c r="J59" s="101"/>
    </row>
    <row r="60" spans="1:10" x14ac:dyDescent="0.2">
      <c r="A60" s="12" t="s">
        <v>29</v>
      </c>
      <c r="B60" s="107" t="e">
        <f>SUM(B41:B59)</f>
        <v>#REF!</v>
      </c>
      <c r="C60" s="109" t="e">
        <f>AVERAGE(C41:C59)</f>
        <v>#REF!</v>
      </c>
      <c r="D60" s="109" t="e">
        <f>AVERAGE(D41:D59)</f>
        <v>#REF!</v>
      </c>
      <c r="E60" s="109" t="e">
        <f>AVERAGE(E41:E59)</f>
        <v>#REF!</v>
      </c>
      <c r="F60" s="109" t="e">
        <f>SUM(F41:F59)</f>
        <v>#REF!</v>
      </c>
      <c r="G60" s="109" t="e">
        <f>SUM(G41:G59)</f>
        <v>#REF!</v>
      </c>
      <c r="H60" s="110" t="e">
        <f>SUM(H41:H59)</f>
        <v>#REF!</v>
      </c>
      <c r="I60" s="16"/>
      <c r="J60" s="16"/>
    </row>
  </sheetData>
  <autoFilter ref="A1:J3">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14">
    <mergeCell ref="C38:D38"/>
    <mergeCell ref="F38:H38"/>
    <mergeCell ref="A1:J1"/>
    <mergeCell ref="A2:E2"/>
    <mergeCell ref="A3:E3"/>
    <mergeCell ref="I2:J2"/>
    <mergeCell ref="C6:D6"/>
    <mergeCell ref="F6:H6"/>
    <mergeCell ref="I3:J3"/>
    <mergeCell ref="A33:J33"/>
    <mergeCell ref="A34:E34"/>
    <mergeCell ref="I34:J34"/>
    <mergeCell ref="A35:E35"/>
    <mergeCell ref="I35:J35"/>
  </mergeCells>
  <phoneticPr fontId="33" type="noConversion"/>
  <pageMargins left="0.7" right="0.7" top="0.75" bottom="0.75" header="0.3" footer="0.3"/>
  <pageSetup orientation="landscape" r:id="rId1"/>
  <headerFooter>
    <oddHeader>&amp;L&amp;"Tw Cen MT,Regular"&amp;8&amp;K01+042Functional Requirements/GAP Analysis
&amp;R&amp;"Tw Cen MT,Regular"&amp;8&amp;K01+042Schafer Consulting</oddHead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Configuration!$K$14:$K$17</xm:f>
          </x14:formula1>
          <xm:sqref>I3:J3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AJ501"/>
  <sheetViews>
    <sheetView showGridLines="0" zoomScale="150" zoomScaleNormal="150" zoomScalePageLayoutView="150" workbookViewId="0">
      <pane ySplit="6" topLeftCell="A69" activePane="bottomLeft" state="frozen"/>
      <selection activeCell="D3" sqref="D3:I3"/>
      <selection pane="bottomLeft" activeCell="J70" sqref="J70"/>
    </sheetView>
  </sheetViews>
  <sheetFormatPr defaultColWidth="0" defaultRowHeight="14.25"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3" width="8.625" style="115" hidden="1" customWidth="1"/>
    <col min="14" max="14" width="32.125" style="115" hidden="1" customWidth="1"/>
    <col min="15" max="25" width="8.625" style="115" hidden="1" customWidth="1"/>
    <col min="26" max="26" width="0" style="115" hidden="1" customWidth="1"/>
    <col min="27" max="27" width="8.625" style="115" hidden="1" customWidth="1"/>
    <col min="28" max="28" width="0" style="115" hidden="1" customWidth="1"/>
    <col min="29" max="33" width="8.625" style="115" hidden="1" customWidth="1"/>
    <col min="34" max="34" width="0" style="115" hidden="1" customWidth="1"/>
    <col min="35" max="35" width="8.625" style="115" hidden="1" customWidth="1"/>
    <col min="36" max="36" width="0" style="115" hidden="1" customWidth="1"/>
    <col min="37" max="16384" width="8.625" style="115" hidden="1"/>
  </cols>
  <sheetData>
    <row r="1" spans="1:11" s="114" customFormat="1" ht="18.75" x14ac:dyDescent="0.3">
      <c r="A1" s="114" t="str">
        <f>ClientName</f>
        <v>City of Garden Grove</v>
      </c>
    </row>
    <row r="2" spans="1:11" x14ac:dyDescent="0.2">
      <c r="A2" s="115" t="s">
        <v>82</v>
      </c>
    </row>
    <row r="3" spans="1:11" x14ac:dyDescent="0.2">
      <c r="A3" s="115" t="s">
        <v>391</v>
      </c>
      <c r="C3" s="116"/>
      <c r="D3" s="179" t="s">
        <v>1501</v>
      </c>
      <c r="E3" s="179"/>
      <c r="F3" s="179"/>
      <c r="G3" s="179"/>
      <c r="H3" s="179"/>
      <c r="I3" s="179"/>
    </row>
    <row r="4" spans="1:11" ht="18.600000000000001" customHeight="1" x14ac:dyDescent="0.2">
      <c r="A4" s="177" t="s">
        <v>24</v>
      </c>
      <c r="B4" s="177"/>
      <c r="C4" s="177"/>
      <c r="D4" s="180" t="s">
        <v>94</v>
      </c>
      <c r="E4" s="180"/>
      <c r="F4" s="180"/>
      <c r="G4" s="180"/>
      <c r="H4" s="180"/>
      <c r="I4" s="180"/>
      <c r="J4" s="180" t="s">
        <v>95</v>
      </c>
      <c r="K4" s="117"/>
    </row>
    <row r="5" spans="1:11" ht="18.600000000000001" customHeight="1" x14ac:dyDescent="0.2">
      <c r="A5" s="178"/>
      <c r="B5" s="178"/>
      <c r="C5" s="178"/>
      <c r="D5" s="181"/>
      <c r="E5" s="181"/>
      <c r="F5" s="181"/>
      <c r="G5" s="181"/>
      <c r="H5" s="181"/>
      <c r="I5" s="181"/>
      <c r="J5" s="181"/>
      <c r="K5" s="118"/>
    </row>
    <row r="6" spans="1:11" x14ac:dyDescent="0.2">
      <c r="A6" s="119"/>
      <c r="B6" s="119"/>
      <c r="C6" s="119"/>
      <c r="D6" s="120" t="s">
        <v>58</v>
      </c>
      <c r="E6" s="121" t="s">
        <v>63</v>
      </c>
      <c r="F6" s="122" t="s">
        <v>67</v>
      </c>
      <c r="G6" s="123" t="s">
        <v>72</v>
      </c>
      <c r="H6" s="124" t="s">
        <v>74</v>
      </c>
      <c r="I6" s="125" t="s">
        <v>76</v>
      </c>
      <c r="J6" s="126" t="str">
        <f>IF(COUNTIF(K7:K70,"invalid")=0,"","Please Correct Invalid Responses")</f>
        <v/>
      </c>
      <c r="K6" s="127" t="s">
        <v>98</v>
      </c>
    </row>
    <row r="7" spans="1:11" s="137" customFormat="1" x14ac:dyDescent="0.3">
      <c r="A7" s="128" t="s">
        <v>110</v>
      </c>
      <c r="B7" s="129" t="s">
        <v>391</v>
      </c>
      <c r="C7" s="143" t="s">
        <v>266</v>
      </c>
      <c r="D7" s="131"/>
      <c r="E7" s="131"/>
      <c r="F7" s="131"/>
      <c r="G7" s="131"/>
      <c r="H7" s="131"/>
      <c r="I7" s="131"/>
      <c r="J7" s="132"/>
      <c r="K7" s="136" t="str">
        <f t="shared" ref="K7:K38" si="0">IF(C7="","",
IF(OR(A1="x",RIGHT(C7,1)=":"),"",
IF(COUNTA(D7:I7)&gt;1,"Invalid",
IF(D7="x",$D$6,IF(E7="x",$E$6,IF(F7="x",$F$6,IF(G7="x",$G$6,IF(H7="x",$H$6,IF(I7="x",$I$6,"")))))))))</f>
        <v/>
      </c>
    </row>
    <row r="8" spans="1:11" s="137" customFormat="1" ht="71.25" x14ac:dyDescent="0.3">
      <c r="A8" s="128"/>
      <c r="B8" s="129" t="s">
        <v>1638</v>
      </c>
      <c r="C8" s="138" t="s">
        <v>1228</v>
      </c>
      <c r="D8" s="146" t="s">
        <v>110</v>
      </c>
      <c r="E8" s="78"/>
      <c r="F8" s="78"/>
      <c r="G8" s="78"/>
      <c r="H8" s="78"/>
      <c r="I8" s="78"/>
      <c r="J8" s="84" t="s">
        <v>2625</v>
      </c>
      <c r="K8" s="136" t="str">
        <f t="shared" si="0"/>
        <v>SUP</v>
      </c>
    </row>
    <row r="9" spans="1:11" s="137" customFormat="1" ht="42.75" x14ac:dyDescent="0.3">
      <c r="A9" s="128"/>
      <c r="B9" s="129" t="s">
        <v>1638</v>
      </c>
      <c r="C9" s="138" t="s">
        <v>392</v>
      </c>
      <c r="D9" s="78"/>
      <c r="E9" s="78"/>
      <c r="F9" s="78"/>
      <c r="G9" s="78"/>
      <c r="H9" s="78"/>
      <c r="I9" s="78"/>
      <c r="J9" s="76"/>
      <c r="K9" s="136" t="str">
        <f t="shared" si="0"/>
        <v/>
      </c>
    </row>
    <row r="10" spans="1:11" s="137" customFormat="1" ht="28.5" x14ac:dyDescent="0.3">
      <c r="A10" s="128"/>
      <c r="B10" s="129" t="s">
        <v>1639</v>
      </c>
      <c r="C10" s="139" t="s">
        <v>393</v>
      </c>
      <c r="D10" s="146" t="s">
        <v>110</v>
      </c>
      <c r="E10" s="78"/>
      <c r="F10" s="78"/>
      <c r="G10" s="78"/>
      <c r="H10" s="78"/>
      <c r="I10" s="78"/>
      <c r="J10" s="76"/>
      <c r="K10" s="136" t="str">
        <f t="shared" si="0"/>
        <v>SUP</v>
      </c>
    </row>
    <row r="11" spans="1:11" s="137" customFormat="1" ht="42.75" x14ac:dyDescent="0.3">
      <c r="A11" s="128"/>
      <c r="B11" s="129" t="s">
        <v>1640</v>
      </c>
      <c r="C11" s="139" t="s">
        <v>1695</v>
      </c>
      <c r="D11" s="146" t="s">
        <v>110</v>
      </c>
      <c r="E11" s="78"/>
      <c r="F11" s="78"/>
      <c r="G11" s="78"/>
      <c r="H11" s="78"/>
      <c r="I11" s="78"/>
      <c r="J11" s="76"/>
      <c r="K11" s="136" t="str">
        <f t="shared" si="0"/>
        <v>SUP</v>
      </c>
    </row>
    <row r="12" spans="1:11" s="137" customFormat="1" x14ac:dyDescent="0.3">
      <c r="A12" s="128"/>
      <c r="B12" s="129" t="s">
        <v>1641</v>
      </c>
      <c r="C12" s="139" t="s">
        <v>394</v>
      </c>
      <c r="D12" s="146" t="s">
        <v>110</v>
      </c>
      <c r="E12" s="78"/>
      <c r="F12" s="78"/>
      <c r="G12" s="78"/>
      <c r="H12" s="78"/>
      <c r="I12" s="78"/>
      <c r="J12" s="76"/>
      <c r="K12" s="136" t="str">
        <f t="shared" si="0"/>
        <v>SUP</v>
      </c>
    </row>
    <row r="13" spans="1:11" s="137" customFormat="1" ht="57" x14ac:dyDescent="0.3">
      <c r="A13" s="128"/>
      <c r="B13" s="129" t="s">
        <v>1642</v>
      </c>
      <c r="C13" s="138" t="s">
        <v>395</v>
      </c>
      <c r="D13" s="146" t="s">
        <v>110</v>
      </c>
      <c r="E13" s="78"/>
      <c r="F13" s="78"/>
      <c r="G13" s="78"/>
      <c r="H13" s="78"/>
      <c r="I13" s="78"/>
      <c r="J13" s="76"/>
      <c r="K13" s="136" t="str">
        <f t="shared" si="0"/>
        <v/>
      </c>
    </row>
    <row r="14" spans="1:11" s="137" customFormat="1" ht="71.25" x14ac:dyDescent="0.3">
      <c r="A14" s="128"/>
      <c r="B14" s="129" t="s">
        <v>1643</v>
      </c>
      <c r="C14" s="138" t="s">
        <v>1229</v>
      </c>
      <c r="D14" s="146" t="s">
        <v>110</v>
      </c>
      <c r="E14" s="78"/>
      <c r="F14" s="78"/>
      <c r="G14" s="78"/>
      <c r="H14" s="78"/>
      <c r="I14" s="78"/>
      <c r="J14" s="76"/>
      <c r="K14" s="136" t="str">
        <f t="shared" si="0"/>
        <v>SUP</v>
      </c>
    </row>
    <row r="15" spans="1:11" s="137" customFormat="1" ht="57" x14ac:dyDescent="0.3">
      <c r="A15" s="128"/>
      <c r="B15" s="129" t="s">
        <v>1644</v>
      </c>
      <c r="C15" s="138" t="s">
        <v>1230</v>
      </c>
      <c r="D15" s="146" t="s">
        <v>110</v>
      </c>
      <c r="E15" s="78"/>
      <c r="F15" s="78"/>
      <c r="G15" s="78"/>
      <c r="H15" s="78"/>
      <c r="I15" s="78"/>
      <c r="J15" s="76"/>
      <c r="K15" s="136" t="str">
        <f t="shared" si="0"/>
        <v>SUP</v>
      </c>
    </row>
    <row r="16" spans="1:11" s="137" customFormat="1" ht="42.75" x14ac:dyDescent="0.3">
      <c r="A16" s="128"/>
      <c r="B16" s="129" t="s">
        <v>1645</v>
      </c>
      <c r="C16" s="138" t="s">
        <v>396</v>
      </c>
      <c r="D16" s="146" t="s">
        <v>110</v>
      </c>
      <c r="E16" s="78"/>
      <c r="F16" s="78"/>
      <c r="G16" s="78"/>
      <c r="H16" s="78"/>
      <c r="I16" s="78"/>
      <c r="J16" s="76"/>
      <c r="K16" s="136" t="str">
        <f t="shared" si="0"/>
        <v>SUP</v>
      </c>
    </row>
    <row r="17" spans="1:11" s="137" customFormat="1" ht="42.75" x14ac:dyDescent="0.3">
      <c r="A17" s="128"/>
      <c r="B17" s="129" t="s">
        <v>1646</v>
      </c>
      <c r="C17" s="138" t="s">
        <v>1231</v>
      </c>
      <c r="D17" s="146" t="s">
        <v>110</v>
      </c>
      <c r="E17" s="78"/>
      <c r="F17" s="78"/>
      <c r="G17" s="78"/>
      <c r="H17" s="78"/>
      <c r="I17" s="78"/>
      <c r="J17" s="76"/>
      <c r="K17" s="136" t="str">
        <f t="shared" si="0"/>
        <v>SUP</v>
      </c>
    </row>
    <row r="18" spans="1:11" s="137" customFormat="1" ht="42.75" x14ac:dyDescent="0.3">
      <c r="A18" s="128"/>
      <c r="B18" s="129" t="s">
        <v>1647</v>
      </c>
      <c r="C18" s="138" t="s">
        <v>397</v>
      </c>
      <c r="D18" s="146" t="s">
        <v>110</v>
      </c>
      <c r="E18" s="78"/>
      <c r="F18" s="78"/>
      <c r="G18" s="78"/>
      <c r="H18" s="78"/>
      <c r="I18" s="78"/>
      <c r="J18" s="76"/>
      <c r="K18" s="136" t="str">
        <f t="shared" si="0"/>
        <v>SUP</v>
      </c>
    </row>
    <row r="19" spans="1:11" s="137" customFormat="1" ht="42.75" x14ac:dyDescent="0.3">
      <c r="A19" s="128"/>
      <c r="B19" s="129" t="s">
        <v>1648</v>
      </c>
      <c r="C19" s="138" t="s">
        <v>398</v>
      </c>
      <c r="D19" s="146" t="s">
        <v>110</v>
      </c>
      <c r="E19" s="78"/>
      <c r="F19" s="78"/>
      <c r="G19" s="78"/>
      <c r="H19" s="78"/>
      <c r="I19" s="78"/>
      <c r="J19" s="76"/>
      <c r="K19" s="136" t="str">
        <f t="shared" si="0"/>
        <v>SUP</v>
      </c>
    </row>
    <row r="20" spans="1:11" s="137" customFormat="1" ht="57" x14ac:dyDescent="0.3">
      <c r="A20" s="128"/>
      <c r="B20" s="129" t="s">
        <v>1649</v>
      </c>
      <c r="C20" s="138" t="s">
        <v>399</v>
      </c>
      <c r="D20" s="146" t="s">
        <v>110</v>
      </c>
      <c r="E20" s="78"/>
      <c r="F20" s="78"/>
      <c r="G20" s="78"/>
      <c r="H20" s="78"/>
      <c r="I20" s="78"/>
      <c r="J20" s="76"/>
      <c r="K20" s="136" t="str">
        <f t="shared" si="0"/>
        <v>SUP</v>
      </c>
    </row>
    <row r="21" spans="1:11" s="137" customFormat="1" ht="57" x14ac:dyDescent="0.3">
      <c r="A21" s="128"/>
      <c r="B21" s="129" t="s">
        <v>1650</v>
      </c>
      <c r="C21" s="138" t="s">
        <v>400</v>
      </c>
      <c r="D21" s="146" t="s">
        <v>110</v>
      </c>
      <c r="E21" s="78"/>
      <c r="F21" s="78"/>
      <c r="G21" s="78"/>
      <c r="H21" s="78"/>
      <c r="I21" s="78"/>
      <c r="J21" s="76"/>
      <c r="K21" s="136" t="str">
        <f t="shared" si="0"/>
        <v>SUP</v>
      </c>
    </row>
    <row r="22" spans="1:11" s="137" customFormat="1" ht="156.75" x14ac:dyDescent="0.3">
      <c r="A22" s="128"/>
      <c r="B22" s="129" t="s">
        <v>1651</v>
      </c>
      <c r="C22" s="138" t="s">
        <v>401</v>
      </c>
      <c r="D22" s="146" t="s">
        <v>110</v>
      </c>
      <c r="E22" s="78"/>
      <c r="F22" s="78"/>
      <c r="G22" s="78"/>
      <c r="H22" s="78"/>
      <c r="I22" s="78"/>
      <c r="J22" s="76"/>
      <c r="K22" s="136" t="str">
        <f t="shared" si="0"/>
        <v>SUP</v>
      </c>
    </row>
    <row r="23" spans="1:11" s="137" customFormat="1" ht="57" x14ac:dyDescent="0.3">
      <c r="A23" s="128"/>
      <c r="B23" s="129" t="s">
        <v>1652</v>
      </c>
      <c r="C23" s="138" t="s">
        <v>402</v>
      </c>
      <c r="D23" s="146" t="s">
        <v>110</v>
      </c>
      <c r="E23" s="78"/>
      <c r="F23" s="78"/>
      <c r="G23" s="78"/>
      <c r="H23" s="78"/>
      <c r="I23" s="78"/>
      <c r="J23" s="76"/>
      <c r="K23" s="136" t="str">
        <f t="shared" si="0"/>
        <v>SUP</v>
      </c>
    </row>
    <row r="24" spans="1:11" s="137" customFormat="1" ht="57" x14ac:dyDescent="0.3">
      <c r="A24" s="128"/>
      <c r="B24" s="129" t="s">
        <v>1653</v>
      </c>
      <c r="C24" s="138" t="s">
        <v>403</v>
      </c>
      <c r="D24" s="146" t="s">
        <v>110</v>
      </c>
      <c r="E24" s="78"/>
      <c r="F24" s="78"/>
      <c r="G24" s="78"/>
      <c r="H24" s="78"/>
      <c r="I24" s="78"/>
      <c r="J24" s="76"/>
      <c r="K24" s="136" t="str">
        <f t="shared" si="0"/>
        <v>SUP</v>
      </c>
    </row>
    <row r="25" spans="1:11" s="137" customFormat="1" ht="71.25" x14ac:dyDescent="0.3">
      <c r="A25" s="128"/>
      <c r="B25" s="129" t="s">
        <v>1654</v>
      </c>
      <c r="C25" s="138" t="s">
        <v>1232</v>
      </c>
      <c r="D25" s="146" t="s">
        <v>110</v>
      </c>
      <c r="E25" s="78"/>
      <c r="F25" s="78"/>
      <c r="G25" s="78"/>
      <c r="H25" s="78"/>
      <c r="I25" s="78"/>
      <c r="J25" s="76"/>
      <c r="K25" s="136" t="str">
        <f t="shared" si="0"/>
        <v>SUP</v>
      </c>
    </row>
    <row r="26" spans="1:11" s="137" customFormat="1" ht="85.5" x14ac:dyDescent="0.3">
      <c r="A26" s="128"/>
      <c r="B26" s="129" t="s">
        <v>1655</v>
      </c>
      <c r="C26" s="138" t="s">
        <v>1233</v>
      </c>
      <c r="D26" s="146" t="s">
        <v>110</v>
      </c>
      <c r="E26" s="78"/>
      <c r="F26" s="78"/>
      <c r="G26" s="78"/>
      <c r="H26" s="78"/>
      <c r="I26" s="78"/>
      <c r="J26" s="76"/>
      <c r="K26" s="136" t="str">
        <f t="shared" si="0"/>
        <v>SUP</v>
      </c>
    </row>
    <row r="27" spans="1:11" s="137" customFormat="1" ht="42.75" x14ac:dyDescent="0.3">
      <c r="A27" s="128"/>
      <c r="B27" s="129" t="s">
        <v>1656</v>
      </c>
      <c r="C27" s="138" t="s">
        <v>404</v>
      </c>
      <c r="D27" s="146" t="s">
        <v>110</v>
      </c>
      <c r="E27" s="78"/>
      <c r="F27" s="78"/>
      <c r="G27" s="78"/>
      <c r="H27" s="78"/>
      <c r="I27" s="78"/>
      <c r="J27" s="76"/>
      <c r="K27" s="136" t="str">
        <f t="shared" si="0"/>
        <v>SUP</v>
      </c>
    </row>
    <row r="28" spans="1:11" s="137" customFormat="1" ht="71.25" x14ac:dyDescent="0.3">
      <c r="A28" s="128"/>
      <c r="B28" s="129" t="s">
        <v>1657</v>
      </c>
      <c r="C28" s="138" t="s">
        <v>405</v>
      </c>
      <c r="D28" s="146" t="s">
        <v>110</v>
      </c>
      <c r="E28" s="78"/>
      <c r="F28" s="78"/>
      <c r="G28" s="78"/>
      <c r="H28" s="78"/>
      <c r="I28" s="78"/>
      <c r="J28" s="76"/>
      <c r="K28" s="136" t="str">
        <f t="shared" si="0"/>
        <v>SUP</v>
      </c>
    </row>
    <row r="29" spans="1:11" s="137" customFormat="1" ht="42.75" x14ac:dyDescent="0.3">
      <c r="A29" s="128"/>
      <c r="B29" s="129" t="s">
        <v>1658</v>
      </c>
      <c r="C29" s="138" t="s">
        <v>406</v>
      </c>
      <c r="D29" s="146" t="s">
        <v>110</v>
      </c>
      <c r="E29" s="78"/>
      <c r="F29" s="78"/>
      <c r="G29" s="78"/>
      <c r="H29" s="78"/>
      <c r="I29" s="78"/>
      <c r="J29" s="76"/>
      <c r="K29" s="136" t="str">
        <f t="shared" si="0"/>
        <v>SUP</v>
      </c>
    </row>
    <row r="30" spans="1:11" s="137" customFormat="1" ht="71.25" x14ac:dyDescent="0.3">
      <c r="A30" s="128"/>
      <c r="B30" s="129" t="s">
        <v>1659</v>
      </c>
      <c r="C30" s="138" t="s">
        <v>407</v>
      </c>
      <c r="D30" s="146"/>
      <c r="E30" s="146" t="s">
        <v>110</v>
      </c>
      <c r="F30" s="78"/>
      <c r="G30" s="78"/>
      <c r="H30" s="78"/>
      <c r="I30" s="78"/>
      <c r="J30" s="76" t="s">
        <v>2626</v>
      </c>
      <c r="K30" s="136" t="str">
        <f t="shared" si="0"/>
        <v>MOD</v>
      </c>
    </row>
    <row r="31" spans="1:11" s="137" customFormat="1" ht="57" x14ac:dyDescent="0.3">
      <c r="A31" s="128"/>
      <c r="B31" s="129" t="s">
        <v>1660</v>
      </c>
      <c r="C31" s="138" t="s">
        <v>1234</v>
      </c>
      <c r="D31" s="146" t="s">
        <v>110</v>
      </c>
      <c r="E31" s="78"/>
      <c r="F31" s="78"/>
      <c r="G31" s="78"/>
      <c r="H31" s="78"/>
      <c r="I31" s="78"/>
      <c r="J31" s="76"/>
      <c r="K31" s="136" t="str">
        <f t="shared" si="0"/>
        <v>SUP</v>
      </c>
    </row>
    <row r="32" spans="1:11" s="137" customFormat="1" ht="42.75" x14ac:dyDescent="0.3">
      <c r="A32" s="128"/>
      <c r="B32" s="129" t="s">
        <v>1661</v>
      </c>
      <c r="C32" s="138" t="s">
        <v>408</v>
      </c>
      <c r="D32" s="146" t="s">
        <v>110</v>
      </c>
      <c r="E32" s="78"/>
      <c r="F32" s="78"/>
      <c r="G32" s="78"/>
      <c r="H32" s="78"/>
      <c r="I32" s="78"/>
      <c r="J32" s="76"/>
      <c r="K32" s="136" t="str">
        <f t="shared" si="0"/>
        <v>SUP</v>
      </c>
    </row>
    <row r="33" spans="1:11" s="137" customFormat="1" ht="42.75" x14ac:dyDescent="0.3">
      <c r="A33" s="128"/>
      <c r="B33" s="129" t="s">
        <v>1662</v>
      </c>
      <c r="C33" s="138" t="s">
        <v>409</v>
      </c>
      <c r="D33" s="146" t="s">
        <v>110</v>
      </c>
      <c r="E33" s="78"/>
      <c r="F33" s="78"/>
      <c r="G33" s="78"/>
      <c r="H33" s="78"/>
      <c r="I33" s="78"/>
      <c r="J33" s="76"/>
      <c r="K33" s="136" t="str">
        <f t="shared" si="0"/>
        <v>SUP</v>
      </c>
    </row>
    <row r="34" spans="1:11" s="137" customFormat="1" ht="28.5" x14ac:dyDescent="0.3">
      <c r="A34" s="128"/>
      <c r="B34" s="129" t="s">
        <v>1663</v>
      </c>
      <c r="C34" s="138" t="s">
        <v>410</v>
      </c>
      <c r="D34" s="146" t="s">
        <v>110</v>
      </c>
      <c r="E34" s="78"/>
      <c r="F34" s="78"/>
      <c r="G34" s="78"/>
      <c r="H34" s="78"/>
      <c r="I34" s="78"/>
      <c r="J34" s="76"/>
      <c r="K34" s="136" t="str">
        <f t="shared" si="0"/>
        <v>SUP</v>
      </c>
    </row>
    <row r="35" spans="1:11" s="137" customFormat="1" ht="71.25" x14ac:dyDescent="0.3">
      <c r="A35" s="128"/>
      <c r="B35" s="129" t="s">
        <v>1664</v>
      </c>
      <c r="C35" s="138" t="s">
        <v>411</v>
      </c>
      <c r="D35" s="146" t="s">
        <v>110</v>
      </c>
      <c r="E35" s="78"/>
      <c r="F35" s="78"/>
      <c r="G35" s="78"/>
      <c r="H35" s="78"/>
      <c r="I35" s="78"/>
      <c r="J35" s="76"/>
      <c r="K35" s="136" t="str">
        <f t="shared" si="0"/>
        <v>SUP</v>
      </c>
    </row>
    <row r="36" spans="1:11" s="137" customFormat="1" ht="57" x14ac:dyDescent="0.3">
      <c r="A36" s="128"/>
      <c r="B36" s="129" t="s">
        <v>1665</v>
      </c>
      <c r="C36" s="138" t="s">
        <v>412</v>
      </c>
      <c r="D36" s="146" t="s">
        <v>110</v>
      </c>
      <c r="E36" s="78"/>
      <c r="F36" s="78"/>
      <c r="G36" s="78"/>
      <c r="H36" s="78"/>
      <c r="I36" s="78"/>
      <c r="J36" s="76"/>
      <c r="K36" s="136" t="str">
        <f t="shared" si="0"/>
        <v>SUP</v>
      </c>
    </row>
    <row r="37" spans="1:11" s="137" customFormat="1" ht="57" x14ac:dyDescent="0.3">
      <c r="A37" s="128"/>
      <c r="B37" s="129" t="s">
        <v>1666</v>
      </c>
      <c r="C37" s="138" t="s">
        <v>413</v>
      </c>
      <c r="D37" s="146" t="s">
        <v>110</v>
      </c>
      <c r="E37" s="78"/>
      <c r="F37" s="78"/>
      <c r="G37" s="78"/>
      <c r="H37" s="78"/>
      <c r="I37" s="78"/>
      <c r="J37" s="76"/>
      <c r="K37" s="136" t="str">
        <f t="shared" si="0"/>
        <v>SUP</v>
      </c>
    </row>
    <row r="38" spans="1:11" s="137" customFormat="1" ht="57" x14ac:dyDescent="0.3">
      <c r="A38" s="128"/>
      <c r="B38" s="129" t="s">
        <v>1667</v>
      </c>
      <c r="C38" s="138" t="s">
        <v>1235</v>
      </c>
      <c r="D38" s="146" t="s">
        <v>110</v>
      </c>
      <c r="E38" s="78"/>
      <c r="F38" s="78"/>
      <c r="G38" s="78"/>
      <c r="H38" s="78"/>
      <c r="I38" s="78"/>
      <c r="J38" s="76"/>
      <c r="K38" s="136" t="str">
        <f t="shared" si="0"/>
        <v>SUP</v>
      </c>
    </row>
    <row r="39" spans="1:11" s="137" customFormat="1" ht="71.25" x14ac:dyDescent="0.3">
      <c r="A39" s="128"/>
      <c r="B39" s="129" t="s">
        <v>1668</v>
      </c>
      <c r="C39" s="138" t="s">
        <v>414</v>
      </c>
      <c r="D39" s="146" t="s">
        <v>110</v>
      </c>
      <c r="E39" s="78"/>
      <c r="F39" s="78"/>
      <c r="G39" s="78"/>
      <c r="H39" s="78"/>
      <c r="I39" s="78"/>
      <c r="J39" s="76"/>
      <c r="K39" s="136" t="str">
        <f t="shared" ref="K39:K55" si="1">IF(C39="","",
IF(OR(A33="x",RIGHT(C39,1)=":"),"",
IF(COUNTA(D39:I39)&gt;1,"Invalid",
IF(D39="x",$D$6,IF(E39="x",$E$6,IF(F39="x",$F$6,IF(G39="x",$G$6,IF(H39="x",$H$6,IF(I39="x",$I$6,"")))))))))</f>
        <v>SUP</v>
      </c>
    </row>
    <row r="40" spans="1:11" s="137" customFormat="1" ht="85.5" x14ac:dyDescent="0.3">
      <c r="A40" s="128"/>
      <c r="B40" s="129" t="s">
        <v>1669</v>
      </c>
      <c r="C40" s="138" t="s">
        <v>1236</v>
      </c>
      <c r="D40" s="78"/>
      <c r="E40" s="146" t="s">
        <v>110</v>
      </c>
      <c r="F40" s="78"/>
      <c r="G40" s="78"/>
      <c r="H40" s="78"/>
      <c r="I40" s="78"/>
      <c r="J40" s="76" t="s">
        <v>2650</v>
      </c>
      <c r="K40" s="136" t="str">
        <f t="shared" si="1"/>
        <v>MOD</v>
      </c>
    </row>
    <row r="41" spans="1:11" s="137" customFormat="1" x14ac:dyDescent="0.3">
      <c r="A41" s="128" t="s">
        <v>110</v>
      </c>
      <c r="B41" s="129" t="s">
        <v>1669</v>
      </c>
      <c r="C41" s="138" t="s">
        <v>415</v>
      </c>
      <c r="D41" s="78"/>
      <c r="E41" s="78"/>
      <c r="F41" s="78"/>
      <c r="G41" s="78"/>
      <c r="H41" s="78"/>
      <c r="I41" s="78"/>
      <c r="J41" s="76"/>
      <c r="K41" s="136" t="str">
        <f t="shared" si="1"/>
        <v/>
      </c>
    </row>
    <row r="42" spans="1:11" s="137" customFormat="1" ht="42.75" x14ac:dyDescent="0.3">
      <c r="A42" s="128"/>
      <c r="B42" s="129" t="s">
        <v>1669</v>
      </c>
      <c r="C42" s="138" t="s">
        <v>1237</v>
      </c>
      <c r="D42" s="78"/>
      <c r="E42" s="78"/>
      <c r="F42" s="78"/>
      <c r="G42" s="78"/>
      <c r="H42" s="78"/>
      <c r="I42" s="78"/>
      <c r="J42" s="76"/>
      <c r="K42" s="136" t="str">
        <f t="shared" si="1"/>
        <v/>
      </c>
    </row>
    <row r="43" spans="1:11" s="137" customFormat="1" ht="28.5" x14ac:dyDescent="0.3">
      <c r="A43" s="128"/>
      <c r="B43" s="129" t="s">
        <v>1670</v>
      </c>
      <c r="C43" s="139" t="s">
        <v>1238</v>
      </c>
      <c r="D43" s="146" t="s">
        <v>110</v>
      </c>
      <c r="E43" s="78"/>
      <c r="F43" s="78"/>
      <c r="G43" s="78"/>
      <c r="H43" s="78"/>
      <c r="I43" s="78"/>
      <c r="J43" s="76"/>
      <c r="K43" s="136" t="str">
        <f t="shared" si="1"/>
        <v>SUP</v>
      </c>
    </row>
    <row r="44" spans="1:11" s="137" customFormat="1" ht="42.75" x14ac:dyDescent="0.3">
      <c r="A44" s="128"/>
      <c r="B44" s="129" t="s">
        <v>1671</v>
      </c>
      <c r="C44" s="139" t="s">
        <v>1239</v>
      </c>
      <c r="D44" s="146" t="s">
        <v>110</v>
      </c>
      <c r="E44" s="78"/>
      <c r="F44" s="78"/>
      <c r="G44" s="78"/>
      <c r="H44" s="78"/>
      <c r="I44" s="78"/>
      <c r="J44" s="76"/>
      <c r="K44" s="136" t="str">
        <f t="shared" si="1"/>
        <v>SUP</v>
      </c>
    </row>
    <row r="45" spans="1:11" s="137" customFormat="1" ht="28.5" x14ac:dyDescent="0.3">
      <c r="A45" s="128"/>
      <c r="B45" s="129" t="s">
        <v>1672</v>
      </c>
      <c r="C45" s="139" t="s">
        <v>1240</v>
      </c>
      <c r="D45" s="146" t="s">
        <v>110</v>
      </c>
      <c r="E45" s="78"/>
      <c r="F45" s="78"/>
      <c r="G45" s="78"/>
      <c r="H45" s="78"/>
      <c r="I45" s="78"/>
      <c r="J45" s="76"/>
      <c r="K45" s="136" t="str">
        <f t="shared" si="1"/>
        <v>SUP</v>
      </c>
    </row>
    <row r="46" spans="1:11" s="137" customFormat="1" ht="42.75" x14ac:dyDescent="0.3">
      <c r="A46" s="128"/>
      <c r="B46" s="129" t="s">
        <v>1673</v>
      </c>
      <c r="C46" s="139" t="s">
        <v>1241</v>
      </c>
      <c r="D46" s="146" t="s">
        <v>110</v>
      </c>
      <c r="E46" s="78"/>
      <c r="F46" s="78"/>
      <c r="G46" s="78"/>
      <c r="H46" s="78"/>
      <c r="I46" s="78"/>
      <c r="J46" s="76"/>
      <c r="K46" s="136" t="str">
        <f t="shared" si="1"/>
        <v>SUP</v>
      </c>
    </row>
    <row r="47" spans="1:11" s="137" customFormat="1" ht="28.5" x14ac:dyDescent="0.3">
      <c r="A47" s="128"/>
      <c r="B47" s="129" t="s">
        <v>1674</v>
      </c>
      <c r="C47" s="139" t="s">
        <v>1242</v>
      </c>
      <c r="D47" s="146" t="s">
        <v>110</v>
      </c>
      <c r="E47" s="78"/>
      <c r="F47" s="78"/>
      <c r="G47" s="78"/>
      <c r="H47" s="78"/>
      <c r="I47" s="78"/>
      <c r="J47" s="76"/>
      <c r="K47" s="136" t="str">
        <f t="shared" si="1"/>
        <v/>
      </c>
    </row>
    <row r="48" spans="1:11" s="137" customFormat="1" ht="28.5" x14ac:dyDescent="0.3">
      <c r="A48" s="128"/>
      <c r="B48" s="129" t="s">
        <v>1675</v>
      </c>
      <c r="C48" s="139" t="s">
        <v>1243</v>
      </c>
      <c r="D48" s="146" t="s">
        <v>110</v>
      </c>
      <c r="E48" s="78"/>
      <c r="F48" s="78"/>
      <c r="G48" s="78"/>
      <c r="H48" s="78"/>
      <c r="I48" s="78"/>
      <c r="J48" s="76"/>
      <c r="K48" s="136" t="str">
        <f t="shared" si="1"/>
        <v>SUP</v>
      </c>
    </row>
    <row r="49" spans="1:11" s="137" customFormat="1" ht="42.75" x14ac:dyDescent="0.3">
      <c r="A49" s="128"/>
      <c r="B49" s="129" t="s">
        <v>1676</v>
      </c>
      <c r="C49" s="139" t="s">
        <v>1244</v>
      </c>
      <c r="D49" s="78"/>
      <c r="E49" s="146" t="s">
        <v>110</v>
      </c>
      <c r="F49" s="78"/>
      <c r="G49" s="78"/>
      <c r="H49" s="78"/>
      <c r="I49" s="78"/>
      <c r="J49" s="76"/>
      <c r="K49" s="136" t="str">
        <f t="shared" si="1"/>
        <v>MOD</v>
      </c>
    </row>
    <row r="50" spans="1:11" s="137" customFormat="1" ht="57" x14ac:dyDescent="0.3">
      <c r="A50" s="128"/>
      <c r="B50" s="129" t="s">
        <v>1677</v>
      </c>
      <c r="C50" s="138" t="s">
        <v>417</v>
      </c>
      <c r="D50" s="146" t="s">
        <v>110</v>
      </c>
      <c r="E50" s="78"/>
      <c r="F50" s="78"/>
      <c r="G50" s="78"/>
      <c r="H50" s="78"/>
      <c r="I50" s="78"/>
      <c r="J50" s="76" t="s">
        <v>2651</v>
      </c>
      <c r="K50" s="136" t="str">
        <f t="shared" si="1"/>
        <v>SUP</v>
      </c>
    </row>
    <row r="51" spans="1:11" s="137" customFormat="1" ht="42.75" x14ac:dyDescent="0.3">
      <c r="A51" s="128"/>
      <c r="B51" s="129" t="s">
        <v>1677</v>
      </c>
      <c r="C51" s="139" t="s">
        <v>418</v>
      </c>
      <c r="D51" s="78"/>
      <c r="E51" s="78"/>
      <c r="F51" s="78"/>
      <c r="G51" s="78"/>
      <c r="H51" s="78"/>
      <c r="I51" s="78"/>
      <c r="J51" s="76"/>
      <c r="K51" s="136" t="str">
        <f t="shared" si="1"/>
        <v/>
      </c>
    </row>
    <row r="52" spans="1:11" s="137" customFormat="1" x14ac:dyDescent="0.3">
      <c r="A52" s="128"/>
      <c r="B52" s="129" t="s">
        <v>1678</v>
      </c>
      <c r="C52" s="139" t="s">
        <v>419</v>
      </c>
      <c r="D52" s="146" t="s">
        <v>110</v>
      </c>
      <c r="E52" s="78"/>
      <c r="F52" s="78"/>
      <c r="G52" s="78"/>
      <c r="H52" s="78"/>
      <c r="I52" s="78"/>
      <c r="J52" s="76"/>
      <c r="K52" s="136" t="str">
        <f t="shared" si="1"/>
        <v>SUP</v>
      </c>
    </row>
    <row r="53" spans="1:11" s="137" customFormat="1" x14ac:dyDescent="0.3">
      <c r="A53" s="128"/>
      <c r="B53" s="129" t="s">
        <v>1679</v>
      </c>
      <c r="C53" s="139" t="s">
        <v>420</v>
      </c>
      <c r="D53" s="146" t="s">
        <v>110</v>
      </c>
      <c r="E53" s="78"/>
      <c r="F53" s="78"/>
      <c r="G53" s="78"/>
      <c r="H53" s="78"/>
      <c r="I53" s="78"/>
      <c r="J53" s="76"/>
      <c r="K53" s="136" t="str">
        <f t="shared" si="1"/>
        <v>SUP</v>
      </c>
    </row>
    <row r="54" spans="1:11" s="137" customFormat="1" ht="28.5" x14ac:dyDescent="0.3">
      <c r="A54" s="128"/>
      <c r="B54" s="129" t="s">
        <v>1680</v>
      </c>
      <c r="C54" s="139" t="s">
        <v>421</v>
      </c>
      <c r="D54" s="146" t="s">
        <v>110</v>
      </c>
      <c r="E54" s="78"/>
      <c r="F54" s="78"/>
      <c r="G54" s="78"/>
      <c r="H54" s="78"/>
      <c r="I54" s="78"/>
      <c r="J54" s="76"/>
      <c r="K54" s="136" t="str">
        <f t="shared" si="1"/>
        <v>SUP</v>
      </c>
    </row>
    <row r="55" spans="1:11" s="137" customFormat="1" ht="85.5" x14ac:dyDescent="0.3">
      <c r="A55" s="128"/>
      <c r="B55" s="129" t="s">
        <v>1681</v>
      </c>
      <c r="C55" s="139" t="s">
        <v>563</v>
      </c>
      <c r="D55" s="146" t="s">
        <v>110</v>
      </c>
      <c r="E55" s="78"/>
      <c r="F55" s="78"/>
      <c r="G55" s="78"/>
      <c r="H55" s="78"/>
      <c r="I55" s="78"/>
      <c r="J55" s="76"/>
      <c r="K55" s="136" t="str">
        <f t="shared" si="1"/>
        <v>SUP</v>
      </c>
    </row>
    <row r="56" spans="1:11" s="137" customFormat="1" ht="28.5" x14ac:dyDescent="0.3">
      <c r="A56" s="128" t="s">
        <v>110</v>
      </c>
      <c r="B56" s="129" t="s">
        <v>1681</v>
      </c>
      <c r="C56" s="138" t="s">
        <v>422</v>
      </c>
      <c r="D56" s="78"/>
      <c r="E56" s="78"/>
      <c r="F56" s="78"/>
      <c r="G56" s="78"/>
      <c r="H56" s="78"/>
      <c r="I56" s="78"/>
      <c r="J56" s="76"/>
      <c r="K56" s="136" t="str">
        <f t="shared" ref="K56:K61" si="2">IF(C56="","",
IF(OR(A49="x",RIGHT(C56,1)=":"),"",
IF(COUNTA(D56:I56)&gt;1,"Invalid",
IF(D56="x",$D$6,IF(E56="x",$E$6,IF(F56="x",$F$6,IF(G56="x",$G$6,IF(H56="x",$H$6,IF(I56="x",$I$6,"")))))))))</f>
        <v/>
      </c>
    </row>
    <row r="57" spans="1:11" s="137" customFormat="1" ht="42.75" x14ac:dyDescent="0.3">
      <c r="A57" s="128"/>
      <c r="B57" s="129" t="s">
        <v>1682</v>
      </c>
      <c r="C57" s="138" t="s">
        <v>423</v>
      </c>
      <c r="D57" s="146" t="s">
        <v>110</v>
      </c>
      <c r="E57" s="78"/>
      <c r="F57" s="78"/>
      <c r="G57" s="78"/>
      <c r="H57" s="78"/>
      <c r="I57" s="78"/>
      <c r="J57" s="76"/>
      <c r="K57" s="136" t="str">
        <f t="shared" si="2"/>
        <v>SUP</v>
      </c>
    </row>
    <row r="58" spans="1:11" s="137" customFormat="1" ht="71.25" x14ac:dyDescent="0.3">
      <c r="A58" s="128"/>
      <c r="B58" s="129" t="s">
        <v>1683</v>
      </c>
      <c r="C58" s="138" t="s">
        <v>416</v>
      </c>
      <c r="D58" s="78"/>
      <c r="E58" s="146" t="s">
        <v>110</v>
      </c>
      <c r="F58" s="78"/>
      <c r="G58" s="78"/>
      <c r="H58" s="78"/>
      <c r="I58" s="78"/>
      <c r="J58" s="76" t="s">
        <v>2632</v>
      </c>
      <c r="K58" s="136" t="str">
        <f t="shared" si="2"/>
        <v>MOD</v>
      </c>
    </row>
    <row r="59" spans="1:11" s="137" customFormat="1" ht="71.25" x14ac:dyDescent="0.3">
      <c r="A59" s="128"/>
      <c r="B59" s="129" t="s">
        <v>1684</v>
      </c>
      <c r="C59" s="138" t="s">
        <v>424</v>
      </c>
      <c r="D59" s="146" t="s">
        <v>110</v>
      </c>
      <c r="E59" s="78"/>
      <c r="F59" s="78"/>
      <c r="G59" s="78"/>
      <c r="H59" s="78"/>
      <c r="I59" s="78"/>
      <c r="J59" s="76"/>
      <c r="K59" s="136" t="str">
        <f t="shared" si="2"/>
        <v>SUP</v>
      </c>
    </row>
    <row r="60" spans="1:11" s="137" customFormat="1" ht="57" x14ac:dyDescent="0.3">
      <c r="A60" s="128"/>
      <c r="B60" s="129" t="s">
        <v>1685</v>
      </c>
      <c r="C60" s="138" t="s">
        <v>425</v>
      </c>
      <c r="D60" s="146" t="s">
        <v>110</v>
      </c>
      <c r="E60" s="78"/>
      <c r="F60" s="78"/>
      <c r="G60" s="78"/>
      <c r="H60" s="78"/>
      <c r="I60" s="78"/>
      <c r="J60" s="76"/>
      <c r="K60" s="136" t="str">
        <f t="shared" si="2"/>
        <v>SUP</v>
      </c>
    </row>
    <row r="61" spans="1:11" s="137" customFormat="1" ht="71.25" x14ac:dyDescent="0.3">
      <c r="A61" s="128"/>
      <c r="B61" s="129" t="s">
        <v>1686</v>
      </c>
      <c r="C61" s="138" t="s">
        <v>426</v>
      </c>
      <c r="D61" s="146" t="s">
        <v>110</v>
      </c>
      <c r="E61" s="78"/>
      <c r="F61" s="78"/>
      <c r="G61" s="78"/>
      <c r="H61" s="78"/>
      <c r="I61" s="78"/>
      <c r="J61" s="76" t="s">
        <v>2597</v>
      </c>
      <c r="K61" s="136" t="str">
        <f t="shared" si="2"/>
        <v>SUP</v>
      </c>
    </row>
    <row r="62" spans="1:11" s="137" customFormat="1" ht="71.25" x14ac:dyDescent="0.3">
      <c r="A62" s="128"/>
      <c r="B62" s="129" t="s">
        <v>1687</v>
      </c>
      <c r="C62" s="138" t="s">
        <v>427</v>
      </c>
      <c r="D62" s="146" t="s">
        <v>110</v>
      </c>
      <c r="E62" s="78"/>
      <c r="F62" s="78"/>
      <c r="G62" s="78"/>
      <c r="H62" s="78"/>
      <c r="I62" s="78"/>
      <c r="J62" s="76" t="s">
        <v>2597</v>
      </c>
      <c r="K62" s="136" t="str">
        <f t="shared" ref="K62:K70" si="3">IF(C62="","",
IF(OR(A56="x",RIGHT(C62,1)=":"),"",
IF(COUNTA(D62:I62)&gt;1,"Invalid",
IF(D62="x",$D$6,IF(E62="x",$E$6,IF(F62="x",$F$6,IF(G62="x",$G$6,IF(H62="x",$H$6,IF(I62="x",$I$6,"")))))))))</f>
        <v/>
      </c>
    </row>
    <row r="63" spans="1:11" s="137" customFormat="1" x14ac:dyDescent="0.3">
      <c r="A63" s="128" t="s">
        <v>110</v>
      </c>
      <c r="B63" s="129" t="s">
        <v>1687</v>
      </c>
      <c r="C63" s="138" t="s">
        <v>357</v>
      </c>
      <c r="D63" s="78"/>
      <c r="E63" s="78"/>
      <c r="F63" s="78"/>
      <c r="G63" s="78"/>
      <c r="H63" s="78"/>
      <c r="I63" s="78"/>
      <c r="J63" s="76"/>
      <c r="K63" s="136" t="str">
        <f t="shared" si="3"/>
        <v/>
      </c>
    </row>
    <row r="64" spans="1:11" s="137" customFormat="1" ht="57" x14ac:dyDescent="0.3">
      <c r="A64" s="128"/>
      <c r="B64" s="129" t="s">
        <v>1688</v>
      </c>
      <c r="C64" s="138" t="s">
        <v>428</v>
      </c>
      <c r="D64" s="146" t="s">
        <v>110</v>
      </c>
      <c r="E64" s="78"/>
      <c r="F64" s="78"/>
      <c r="G64" s="78"/>
      <c r="H64" s="78"/>
      <c r="I64" s="78"/>
      <c r="J64" s="76"/>
      <c r="K64" s="136" t="str">
        <f t="shared" si="3"/>
        <v>SUP</v>
      </c>
    </row>
    <row r="65" spans="1:11" s="137" customFormat="1" ht="71.25" x14ac:dyDescent="0.3">
      <c r="A65" s="128"/>
      <c r="B65" s="129" t="s">
        <v>1689</v>
      </c>
      <c r="C65" s="138" t="s">
        <v>429</v>
      </c>
      <c r="D65" s="146" t="s">
        <v>110</v>
      </c>
      <c r="E65" s="78"/>
      <c r="F65" s="78"/>
      <c r="G65" s="78"/>
      <c r="H65" s="78"/>
      <c r="I65" s="78"/>
      <c r="J65" s="76" t="s">
        <v>2597</v>
      </c>
      <c r="K65" s="136" t="str">
        <f t="shared" si="3"/>
        <v>SUP</v>
      </c>
    </row>
    <row r="66" spans="1:11" s="137" customFormat="1" ht="42.75" x14ac:dyDescent="0.3">
      <c r="A66" s="128"/>
      <c r="B66" s="129" t="s">
        <v>1690</v>
      </c>
      <c r="C66" s="138" t="s">
        <v>430</v>
      </c>
      <c r="D66" s="146" t="s">
        <v>110</v>
      </c>
      <c r="E66" s="78"/>
      <c r="F66" s="78"/>
      <c r="G66" s="78"/>
      <c r="H66" s="78"/>
      <c r="I66" s="78"/>
      <c r="J66" s="76"/>
      <c r="K66" s="136" t="str">
        <f t="shared" si="3"/>
        <v>SUP</v>
      </c>
    </row>
    <row r="67" spans="1:11" s="137" customFormat="1" ht="85.5" x14ac:dyDescent="0.3">
      <c r="A67" s="128"/>
      <c r="B67" s="129" t="s">
        <v>1691</v>
      </c>
      <c r="C67" s="138" t="s">
        <v>431</v>
      </c>
      <c r="D67" s="146" t="s">
        <v>110</v>
      </c>
      <c r="E67" s="78"/>
      <c r="F67" s="78"/>
      <c r="G67" s="78"/>
      <c r="H67" s="78"/>
      <c r="I67" s="78"/>
      <c r="J67" s="76" t="s">
        <v>2597</v>
      </c>
      <c r="K67" s="136" t="str">
        <f t="shared" si="3"/>
        <v>SUP</v>
      </c>
    </row>
    <row r="68" spans="1:11" s="137" customFormat="1" ht="71.25" x14ac:dyDescent="0.3">
      <c r="A68" s="128"/>
      <c r="B68" s="129" t="s">
        <v>1692</v>
      </c>
      <c r="C68" s="138" t="s">
        <v>432</v>
      </c>
      <c r="D68" s="146" t="s">
        <v>110</v>
      </c>
      <c r="E68" s="78"/>
      <c r="F68" s="78"/>
      <c r="G68" s="78"/>
      <c r="H68" s="78"/>
      <c r="I68" s="78"/>
      <c r="J68" s="76" t="s">
        <v>2597</v>
      </c>
      <c r="K68" s="136" t="str">
        <f t="shared" si="3"/>
        <v>SUP</v>
      </c>
    </row>
    <row r="69" spans="1:11" s="137" customFormat="1" ht="71.25" x14ac:dyDescent="0.3">
      <c r="A69" s="128"/>
      <c r="B69" s="129" t="s">
        <v>1693</v>
      </c>
      <c r="C69" s="138" t="s">
        <v>433</v>
      </c>
      <c r="D69" s="146" t="s">
        <v>110</v>
      </c>
      <c r="E69" s="78"/>
      <c r="F69" s="78"/>
      <c r="G69" s="78"/>
      <c r="H69" s="78"/>
      <c r="I69" s="78"/>
      <c r="J69" s="76" t="s">
        <v>2597</v>
      </c>
      <c r="K69" s="136" t="str">
        <f t="shared" si="3"/>
        <v/>
      </c>
    </row>
    <row r="70" spans="1:11" s="137" customFormat="1" ht="71.25" x14ac:dyDescent="0.3">
      <c r="A70" s="128"/>
      <c r="B70" s="129" t="s">
        <v>1694</v>
      </c>
      <c r="C70" s="138" t="s">
        <v>434</v>
      </c>
      <c r="D70" s="146" t="s">
        <v>110</v>
      </c>
      <c r="E70" s="78"/>
      <c r="F70" s="78"/>
      <c r="G70" s="78"/>
      <c r="H70" s="78"/>
      <c r="I70" s="78"/>
      <c r="J70" s="76" t="s">
        <v>2597</v>
      </c>
      <c r="K70" s="136" t="str">
        <f t="shared" si="3"/>
        <v>SUP</v>
      </c>
    </row>
    <row r="71" spans="1:11" hidden="1" x14ac:dyDescent="0.2"/>
    <row r="72" spans="1:11" hidden="1" x14ac:dyDescent="0.2"/>
    <row r="73" spans="1:11" hidden="1" x14ac:dyDescent="0.2"/>
    <row r="74" spans="1:11" hidden="1" x14ac:dyDescent="0.2"/>
    <row r="75" spans="1:11" hidden="1" x14ac:dyDescent="0.2"/>
    <row r="76" spans="1:11" hidden="1" x14ac:dyDescent="0.2"/>
    <row r="77" spans="1:11" hidden="1" x14ac:dyDescent="0.2"/>
    <row r="78" spans="1:11" hidden="1" x14ac:dyDescent="0.2"/>
    <row r="79" spans="1:11" hidden="1" x14ac:dyDescent="0.2"/>
    <row r="80" spans="1:11"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sheetData>
  <sheetProtection algorithmName="SHA-512" hashValue="cD5DP973uRkPJie5MPpkjXj/Rtrd3GL0oo2sXBuC58+eYwWhrqj8D6gliTBMZl++L2G1Vd0cE/nKe5BGDSmz7A==" saltValue="kYJAK24ov2uGLR4GX9loHQ==" spinCount="100000" sheet="1"/>
  <mergeCells count="4">
    <mergeCell ref="J4:J5"/>
    <mergeCell ref="D3:I3"/>
    <mergeCell ref="A4:C5"/>
    <mergeCell ref="D4:I5"/>
  </mergeCells>
  <conditionalFormatting sqref="A70">
    <cfRule type="expression" dxfId="1100" priority="74">
      <formula>A70="x"</formula>
    </cfRule>
  </conditionalFormatting>
  <conditionalFormatting sqref="B7:B54 B56:B70">
    <cfRule type="expression" dxfId="1099" priority="50">
      <formula>A7="x"</formula>
    </cfRule>
    <cfRule type="expression" dxfId="1098" priority="73">
      <formula>RIGHT(C7,1)=":"</formula>
    </cfRule>
  </conditionalFormatting>
  <conditionalFormatting sqref="E7:K7 E56:K57 E9:K29 E8:I8 K8 E31:K39 F30:K30 E50:K54 F49:K49 E59:K60 F58:I58 K58 E63:K64 E61:I62 K61:K62 E66:K66 E65:I65 K65 E67:I70 K67:K70 E41:K48 F40:K40">
    <cfRule type="expression" dxfId="1097" priority="60">
      <formula>$A7="x"</formula>
    </cfRule>
    <cfRule type="expression" dxfId="1096" priority="67">
      <formula>RIGHT($C7,1)=":"</formula>
    </cfRule>
  </conditionalFormatting>
  <conditionalFormatting sqref="D7 D56 D9 D40:D42 D49 D58 D63 D51">
    <cfRule type="expression" dxfId="1095" priority="52">
      <formula>A7="x"</formula>
    </cfRule>
    <cfRule type="expression" dxfId="1094" priority="53">
      <formula>RIGHT(C7,1)=":"</formula>
    </cfRule>
  </conditionalFormatting>
  <conditionalFormatting sqref="D7:J7 D56:J56 D9:J9 E8:I8 D41:J42 F30:J30 E10:J29 D51:J51 E43:J48 D49 F49:J49 E52:J54 D63:J63 E57:J57 D58 F58:I58 E59:J60 E61:I62 E64:J64 E65:I65 E66:J66 E67:I70 E31:J39 D40 F40:J40 E50:J50">
    <cfRule type="expression" dxfId="1093" priority="59">
      <formula>$K7="Invalid"</formula>
    </cfRule>
  </conditionalFormatting>
  <conditionalFormatting sqref="D7:I7 D56:I56 D9:I9 E8:I8 D41:I42 F30:I30 E10:I29 D51:I51 E43:I48 D49 F49:I49 E52:I54 D63:I63 E57:I57 D58 F58:I58 E59:I62 E64:I70 E31:I39 D40 F40:I40 E50:I50">
    <cfRule type="expression" dxfId="1092" priority="58">
      <formula>AND($K7="Invalid",D7="x")</formula>
    </cfRule>
  </conditionalFormatting>
  <conditionalFormatting sqref="K7:K54 K56:K70">
    <cfRule type="cellIs" dxfId="1091" priority="51" operator="equal">
      <formula>"Invalid"</formula>
    </cfRule>
  </conditionalFormatting>
  <conditionalFormatting sqref="A7:A54 A56:A69">
    <cfRule type="expression" dxfId="1090" priority="49">
      <formula>A7="x"</formula>
    </cfRule>
  </conditionalFormatting>
  <conditionalFormatting sqref="B55">
    <cfRule type="expression" dxfId="1089" priority="28">
      <formula>A55="x"</formula>
    </cfRule>
    <cfRule type="expression" dxfId="1088" priority="42">
      <formula>RIGHT(C55,1)=":"</formula>
    </cfRule>
  </conditionalFormatting>
  <conditionalFormatting sqref="E55:K55">
    <cfRule type="expression" dxfId="1087" priority="36">
      <formula>$A55="x"</formula>
    </cfRule>
    <cfRule type="expression" dxfId="1086" priority="40">
      <formula>RIGHT($C55,1)=":"</formula>
    </cfRule>
  </conditionalFormatting>
  <conditionalFormatting sqref="E55:J55">
    <cfRule type="expression" dxfId="1085" priority="35">
      <formula>$K55="Invalid"</formula>
    </cfRule>
  </conditionalFormatting>
  <conditionalFormatting sqref="E55:I55">
    <cfRule type="expression" dxfId="1084" priority="34">
      <formula>AND($K55="Invalid",E55="x")</formula>
    </cfRule>
  </conditionalFormatting>
  <conditionalFormatting sqref="K55">
    <cfRule type="cellIs" dxfId="1083" priority="29" operator="equal">
      <formula>"Invalid"</formula>
    </cfRule>
  </conditionalFormatting>
  <conditionalFormatting sqref="A55">
    <cfRule type="expression" dxfId="1082" priority="27">
      <formula>A55="x"</formula>
    </cfRule>
  </conditionalFormatting>
  <conditionalFormatting sqref="C7:C70">
    <cfRule type="expression" dxfId="1081" priority="4623">
      <formula>A7="x"</formula>
    </cfRule>
    <cfRule type="expression" dxfId="1080" priority="4624">
      <formula>RIGHT(C7,1)=":"</formula>
    </cfRule>
    <cfRule type="expression" dxfId="1079" priority="4625">
      <formula>#REF!="D"</formula>
    </cfRule>
    <cfRule type="expression" dxfId="1078" priority="4626">
      <formula>#REF!="A"</formula>
    </cfRule>
    <cfRule type="expression" dxfId="1077" priority="4627">
      <formula>#REF!="E"</formula>
    </cfRule>
  </conditionalFormatting>
  <conditionalFormatting sqref="J8">
    <cfRule type="expression" dxfId="1076" priority="20">
      <formula>$A8="x"</formula>
    </cfRule>
    <cfRule type="expression" dxfId="1075" priority="21">
      <formula>RIGHT($C8,1)=":"</formula>
    </cfRule>
  </conditionalFormatting>
  <conditionalFormatting sqref="J8">
    <cfRule type="expression" dxfId="1074" priority="19">
      <formula>$K8="Invalid"</formula>
    </cfRule>
  </conditionalFormatting>
  <conditionalFormatting sqref="J58">
    <cfRule type="expression" dxfId="1073" priority="17">
      <formula>$A58="x"</formula>
    </cfRule>
    <cfRule type="expression" dxfId="1072" priority="18">
      <formula>RIGHT($C58,1)=":"</formula>
    </cfRule>
  </conditionalFormatting>
  <conditionalFormatting sqref="J58">
    <cfRule type="expression" dxfId="1071" priority="16">
      <formula>$K58="Invalid"</formula>
    </cfRule>
  </conditionalFormatting>
  <conditionalFormatting sqref="J61">
    <cfRule type="expression" dxfId="1070" priority="14">
      <formula>$A61="x"</formula>
    </cfRule>
    <cfRule type="expression" dxfId="1069" priority="15">
      <formula>RIGHT($C61,1)=":"</formula>
    </cfRule>
  </conditionalFormatting>
  <conditionalFormatting sqref="J61">
    <cfRule type="expression" dxfId="1068" priority="13">
      <formula>$K61="Invalid"</formula>
    </cfRule>
  </conditionalFormatting>
  <conditionalFormatting sqref="J62">
    <cfRule type="expression" dxfId="1067" priority="11">
      <formula>$A62="x"</formula>
    </cfRule>
    <cfRule type="expression" dxfId="1066" priority="12">
      <formula>RIGHT($C62,1)=":"</formula>
    </cfRule>
  </conditionalFormatting>
  <conditionalFormatting sqref="J62">
    <cfRule type="expression" dxfId="1065" priority="10">
      <formula>$K62="Invalid"</formula>
    </cfRule>
  </conditionalFormatting>
  <conditionalFormatting sqref="J65">
    <cfRule type="expression" dxfId="1064" priority="8">
      <formula>$A65="x"</formula>
    </cfRule>
    <cfRule type="expression" dxfId="1063" priority="9">
      <formula>RIGHT($C65,1)=":"</formula>
    </cfRule>
  </conditionalFormatting>
  <conditionalFormatting sqref="J65">
    <cfRule type="expression" dxfId="1062" priority="7">
      <formula>$K65="Invalid"</formula>
    </cfRule>
  </conditionalFormatting>
  <conditionalFormatting sqref="J67:J70">
    <cfRule type="expression" dxfId="1061" priority="2">
      <formula>$A67="x"</formula>
    </cfRule>
    <cfRule type="expression" dxfId="1060" priority="3">
      <formula>RIGHT($C67,1)=":"</formula>
    </cfRule>
  </conditionalFormatting>
  <conditionalFormatting sqref="J67:J70">
    <cfRule type="expression" dxfId="1059" priority="1">
      <formula>$K67="Invalid"</formula>
    </cfRule>
  </conditionalFormatting>
  <dataValidations count="1">
    <dataValidation type="list" allowBlank="1" showInputMessage="1" showErrorMessage="1" sqref="A7:A70 D7:I70">
      <formula1>"x"</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AJ500"/>
  <sheetViews>
    <sheetView showGridLines="0" zoomScale="160" zoomScaleNormal="115" zoomScalePageLayoutView="115" workbookViewId="0">
      <pane ySplit="6" topLeftCell="A15" activePane="bottomLeft" state="frozen"/>
      <selection activeCell="D3" sqref="D3:I3"/>
      <selection pane="bottomLeft" activeCell="J17" sqref="J17"/>
    </sheetView>
  </sheetViews>
  <sheetFormatPr defaultColWidth="0" defaultRowHeight="14.25"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3" width="8.625" style="115" hidden="1" customWidth="1"/>
    <col min="14" max="14" width="32.125" style="115" hidden="1" customWidth="1"/>
    <col min="15" max="25" width="9" style="115" hidden="1" customWidth="1"/>
    <col min="26" max="26" width="0" style="115" hidden="1" customWidth="1"/>
    <col min="27" max="27" width="9" style="115" hidden="1" customWidth="1"/>
    <col min="28" max="28" width="0" style="115" hidden="1" customWidth="1"/>
    <col min="29" max="33" width="9" style="115" hidden="1" customWidth="1"/>
    <col min="34" max="34" width="0" style="115" hidden="1" customWidth="1"/>
    <col min="35" max="35" width="9" style="115" hidden="1" customWidth="1"/>
    <col min="36" max="36" width="0" style="115" hidden="1" customWidth="1"/>
    <col min="37" max="16384" width="8.625" style="115" hidden="1"/>
  </cols>
  <sheetData>
    <row r="1" spans="1:11" s="114" customFormat="1" ht="18.75" x14ac:dyDescent="0.3">
      <c r="A1" s="114" t="str">
        <f>ClientName</f>
        <v>City of Garden Grove</v>
      </c>
    </row>
    <row r="2" spans="1:11" x14ac:dyDescent="0.2">
      <c r="A2" s="115" t="s">
        <v>82</v>
      </c>
    </row>
    <row r="3" spans="1:11" x14ac:dyDescent="0.2">
      <c r="A3" s="115" t="s">
        <v>435</v>
      </c>
      <c r="C3" s="116"/>
      <c r="D3" s="179" t="s">
        <v>1501</v>
      </c>
      <c r="E3" s="179"/>
      <c r="F3" s="179"/>
      <c r="G3" s="179"/>
      <c r="H3" s="179"/>
      <c r="I3" s="179"/>
    </row>
    <row r="4" spans="1:11" ht="18.600000000000001" customHeight="1" x14ac:dyDescent="0.2">
      <c r="A4" s="177" t="s">
        <v>436</v>
      </c>
      <c r="B4" s="177"/>
      <c r="C4" s="177"/>
      <c r="D4" s="180" t="s">
        <v>94</v>
      </c>
      <c r="E4" s="180"/>
      <c r="F4" s="180"/>
      <c r="G4" s="180"/>
      <c r="H4" s="180"/>
      <c r="I4" s="180"/>
      <c r="J4" s="180" t="s">
        <v>95</v>
      </c>
      <c r="K4" s="117"/>
    </row>
    <row r="5" spans="1:11" ht="18.600000000000001" customHeight="1" x14ac:dyDescent="0.2">
      <c r="A5" s="178"/>
      <c r="B5" s="178"/>
      <c r="C5" s="178"/>
      <c r="D5" s="181"/>
      <c r="E5" s="181"/>
      <c r="F5" s="181"/>
      <c r="G5" s="181"/>
      <c r="H5" s="181"/>
      <c r="I5" s="181"/>
      <c r="J5" s="181"/>
      <c r="K5" s="118"/>
    </row>
    <row r="6" spans="1:11"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137" customFormat="1" x14ac:dyDescent="0.3">
      <c r="A7" s="128" t="s">
        <v>110</v>
      </c>
      <c r="B7" s="129" t="s">
        <v>435</v>
      </c>
      <c r="C7" s="143" t="s">
        <v>266</v>
      </c>
      <c r="D7" s="131"/>
      <c r="E7" s="131"/>
      <c r="F7" s="131"/>
      <c r="G7" s="131"/>
      <c r="H7" s="131"/>
      <c r="I7" s="131"/>
      <c r="J7" s="132"/>
      <c r="K7" s="136" t="str">
        <f t="shared" ref="K7:K38" si="0">IF(C7="","",
IF(OR(A1="x",RIGHT(C7,1)=":"),"",
IF(COUNTA(D7:I7)&gt;1,"Invalid",
IF(D7="x",$D$6,IF(E7="x",$E$6,IF(F7="x",$F$6,IF(G7="x",$G$6,IF(H7="x",$H$6,IF(I7="x",$I$6,"")))))))))</f>
        <v/>
      </c>
    </row>
    <row r="8" spans="1:11" s="137" customFormat="1" ht="85.5" x14ac:dyDescent="0.3">
      <c r="A8" s="128"/>
      <c r="B8" s="129" t="s">
        <v>1696</v>
      </c>
      <c r="C8" s="138" t="s">
        <v>1245</v>
      </c>
      <c r="D8" s="146" t="s">
        <v>110</v>
      </c>
      <c r="E8" s="78"/>
      <c r="F8" s="78"/>
      <c r="G8" s="78"/>
      <c r="H8" s="78"/>
      <c r="I8" s="78"/>
      <c r="J8" s="84"/>
      <c r="K8" s="136" t="str">
        <f t="shared" si="0"/>
        <v>SUP</v>
      </c>
    </row>
    <row r="9" spans="1:11" s="137" customFormat="1" ht="57" x14ac:dyDescent="0.3">
      <c r="A9" s="128"/>
      <c r="B9" s="129" t="s">
        <v>1697</v>
      </c>
      <c r="C9" s="138" t="s">
        <v>1246</v>
      </c>
      <c r="D9" s="78"/>
      <c r="E9" s="78"/>
      <c r="F9" s="78"/>
      <c r="G9" s="78"/>
      <c r="H9" s="78"/>
      <c r="I9" s="146" t="s">
        <v>110</v>
      </c>
      <c r="J9" s="76" t="s">
        <v>2631</v>
      </c>
      <c r="K9" s="136" t="str">
        <f t="shared" si="0"/>
        <v>NS</v>
      </c>
    </row>
    <row r="10" spans="1:11" s="137" customFormat="1" ht="57" x14ac:dyDescent="0.3">
      <c r="A10" s="128"/>
      <c r="B10" s="129" t="s">
        <v>1698</v>
      </c>
      <c r="C10" s="138" t="s">
        <v>1247</v>
      </c>
      <c r="D10" s="146" t="s">
        <v>110</v>
      </c>
      <c r="E10" s="78"/>
      <c r="F10" s="78"/>
      <c r="G10" s="78"/>
      <c r="H10" s="78"/>
      <c r="I10" s="78"/>
      <c r="J10" s="76"/>
      <c r="K10" s="136" t="str">
        <f t="shared" si="0"/>
        <v>SUP</v>
      </c>
    </row>
    <row r="11" spans="1:11" s="137" customFormat="1" ht="42.75" x14ac:dyDescent="0.3">
      <c r="A11" s="128"/>
      <c r="B11" s="129" t="s">
        <v>1699</v>
      </c>
      <c r="C11" s="138" t="s">
        <v>1248</v>
      </c>
      <c r="D11" s="146" t="s">
        <v>110</v>
      </c>
      <c r="E11" s="78"/>
      <c r="F11" s="78"/>
      <c r="G11" s="78"/>
      <c r="H11" s="78"/>
      <c r="I11" s="78"/>
      <c r="J11" s="76"/>
      <c r="K11" s="136" t="str">
        <f t="shared" si="0"/>
        <v>SUP</v>
      </c>
    </row>
    <row r="12" spans="1:11" s="137" customFormat="1" ht="85.5" x14ac:dyDescent="0.3">
      <c r="A12" s="128"/>
      <c r="B12" s="129" t="s">
        <v>1700</v>
      </c>
      <c r="C12" s="138" t="s">
        <v>1249</v>
      </c>
      <c r="D12" s="146"/>
      <c r="E12" s="146" t="s">
        <v>110</v>
      </c>
      <c r="F12" s="78"/>
      <c r="G12" s="78"/>
      <c r="H12" s="78"/>
      <c r="I12" s="78"/>
      <c r="J12" s="76" t="s">
        <v>2632</v>
      </c>
      <c r="K12" s="136" t="str">
        <f t="shared" si="0"/>
        <v>MOD</v>
      </c>
    </row>
    <row r="13" spans="1:11" s="137" customFormat="1" ht="85.5" x14ac:dyDescent="0.3">
      <c r="A13" s="128"/>
      <c r="B13" s="129" t="s">
        <v>1701</v>
      </c>
      <c r="C13" s="138" t="s">
        <v>1250</v>
      </c>
      <c r="D13" s="78"/>
      <c r="E13" s="146" t="s">
        <v>110</v>
      </c>
      <c r="F13" s="78"/>
      <c r="G13" s="78"/>
      <c r="H13" s="78"/>
      <c r="I13" s="78"/>
      <c r="J13" s="76" t="s">
        <v>2632</v>
      </c>
      <c r="K13" s="136" t="str">
        <f t="shared" si="0"/>
        <v/>
      </c>
    </row>
    <row r="14" spans="1:11" s="137" customFormat="1" ht="57" x14ac:dyDescent="0.3">
      <c r="A14" s="128"/>
      <c r="B14" s="129" t="s">
        <v>1702</v>
      </c>
      <c r="C14" s="138" t="s">
        <v>1251</v>
      </c>
      <c r="D14" s="146" t="s">
        <v>110</v>
      </c>
      <c r="E14" s="78"/>
      <c r="F14" s="78"/>
      <c r="G14" s="78"/>
      <c r="H14" s="78"/>
      <c r="I14" s="78"/>
      <c r="J14" s="76"/>
      <c r="K14" s="136" t="str">
        <f t="shared" si="0"/>
        <v>SUP</v>
      </c>
    </row>
    <row r="15" spans="1:11" s="137" customFormat="1" ht="42.75" x14ac:dyDescent="0.3">
      <c r="A15" s="128"/>
      <c r="B15" s="129" t="s">
        <v>1703</v>
      </c>
      <c r="C15" s="138" t="s">
        <v>1252</v>
      </c>
      <c r="D15" s="146" t="s">
        <v>110</v>
      </c>
      <c r="E15" s="78"/>
      <c r="F15" s="78"/>
      <c r="G15" s="78"/>
      <c r="H15" s="78"/>
      <c r="I15" s="78"/>
      <c r="J15" s="76"/>
      <c r="K15" s="136" t="str">
        <f t="shared" si="0"/>
        <v>SUP</v>
      </c>
    </row>
    <row r="16" spans="1:11" s="137" customFormat="1" ht="57" x14ac:dyDescent="0.3">
      <c r="A16" s="128"/>
      <c r="B16" s="129" t="s">
        <v>1704</v>
      </c>
      <c r="C16" s="138" t="s">
        <v>1253</v>
      </c>
      <c r="D16" s="146" t="s">
        <v>110</v>
      </c>
      <c r="E16" s="78"/>
      <c r="F16" s="78"/>
      <c r="G16" s="78"/>
      <c r="H16" s="78"/>
      <c r="I16" s="78"/>
      <c r="J16" s="76"/>
      <c r="K16" s="136" t="str">
        <f t="shared" si="0"/>
        <v>SUP</v>
      </c>
    </row>
    <row r="17" spans="1:11" s="137" customFormat="1" ht="42.75" x14ac:dyDescent="0.3">
      <c r="A17" s="128"/>
      <c r="B17" s="129" t="s">
        <v>1704</v>
      </c>
      <c r="C17" s="138" t="s">
        <v>1254</v>
      </c>
      <c r="D17" s="78"/>
      <c r="E17" s="78"/>
      <c r="F17" s="78"/>
      <c r="G17" s="78"/>
      <c r="H17" s="78"/>
      <c r="I17" s="78"/>
      <c r="J17" s="76"/>
      <c r="K17" s="136" t="str">
        <f t="shared" si="0"/>
        <v/>
      </c>
    </row>
    <row r="18" spans="1:11" s="137" customFormat="1" ht="42.75" x14ac:dyDescent="0.3">
      <c r="A18" s="128"/>
      <c r="B18" s="129" t="s">
        <v>1705</v>
      </c>
      <c r="C18" s="139" t="s">
        <v>1255</v>
      </c>
      <c r="D18" s="146" t="s">
        <v>110</v>
      </c>
      <c r="E18" s="78"/>
      <c r="F18" s="78"/>
      <c r="G18" s="78"/>
      <c r="H18" s="78"/>
      <c r="I18" s="78"/>
      <c r="J18" s="76"/>
      <c r="K18" s="136" t="str">
        <f t="shared" si="0"/>
        <v>SUP</v>
      </c>
    </row>
    <row r="19" spans="1:11" s="137" customFormat="1" ht="42.75" x14ac:dyDescent="0.3">
      <c r="A19" s="128"/>
      <c r="B19" s="129" t="s">
        <v>1706</v>
      </c>
      <c r="C19" s="139" t="s">
        <v>1256</v>
      </c>
      <c r="D19" s="146" t="s">
        <v>110</v>
      </c>
      <c r="E19" s="78"/>
      <c r="F19" s="78"/>
      <c r="G19" s="78"/>
      <c r="H19" s="78"/>
      <c r="I19" s="78"/>
      <c r="J19" s="76"/>
      <c r="K19" s="136" t="str">
        <f t="shared" si="0"/>
        <v>SUP</v>
      </c>
    </row>
    <row r="20" spans="1:11" s="137" customFormat="1" ht="57" x14ac:dyDescent="0.3">
      <c r="A20" s="128"/>
      <c r="B20" s="129" t="s">
        <v>1707</v>
      </c>
      <c r="C20" s="138" t="s">
        <v>1257</v>
      </c>
      <c r="D20" s="146" t="s">
        <v>110</v>
      </c>
      <c r="E20" s="78"/>
      <c r="F20" s="78"/>
      <c r="G20" s="78"/>
      <c r="H20" s="78"/>
      <c r="I20" s="78"/>
      <c r="J20" s="76"/>
      <c r="K20" s="136" t="str">
        <f t="shared" si="0"/>
        <v>SUP</v>
      </c>
    </row>
    <row r="21" spans="1:11" s="137" customFormat="1" ht="42.75" x14ac:dyDescent="0.3">
      <c r="A21" s="128"/>
      <c r="B21" s="129" t="s">
        <v>1708</v>
      </c>
      <c r="C21" s="138" t="s">
        <v>1258</v>
      </c>
      <c r="D21" s="146" t="s">
        <v>110</v>
      </c>
      <c r="E21" s="78"/>
      <c r="F21" s="78"/>
      <c r="G21" s="78"/>
      <c r="H21" s="78"/>
      <c r="I21" s="78"/>
      <c r="J21" s="76"/>
      <c r="K21" s="136" t="str">
        <f t="shared" si="0"/>
        <v>SUP</v>
      </c>
    </row>
    <row r="22" spans="1:11" s="137" customFormat="1" ht="42.75" x14ac:dyDescent="0.3">
      <c r="A22" s="128"/>
      <c r="B22" s="129" t="s">
        <v>1709</v>
      </c>
      <c r="C22" s="138" t="s">
        <v>1259</v>
      </c>
      <c r="D22" s="146" t="s">
        <v>110</v>
      </c>
      <c r="E22" s="78"/>
      <c r="F22" s="78"/>
      <c r="G22" s="78"/>
      <c r="H22" s="78"/>
      <c r="I22" s="78"/>
      <c r="J22" s="76"/>
      <c r="K22" s="136" t="str">
        <f t="shared" si="0"/>
        <v>SUP</v>
      </c>
    </row>
    <row r="23" spans="1:11" s="137" customFormat="1" ht="42.75" x14ac:dyDescent="0.3">
      <c r="A23" s="128"/>
      <c r="B23" s="129" t="s">
        <v>1709</v>
      </c>
      <c r="C23" s="138" t="s">
        <v>1260</v>
      </c>
      <c r="D23" s="78"/>
      <c r="E23" s="78"/>
      <c r="F23" s="78"/>
      <c r="G23" s="78"/>
      <c r="H23" s="78"/>
      <c r="I23" s="78"/>
      <c r="J23" s="76"/>
      <c r="K23" s="136" t="str">
        <f t="shared" si="0"/>
        <v/>
      </c>
    </row>
    <row r="24" spans="1:11" s="137" customFormat="1" x14ac:dyDescent="0.3">
      <c r="A24" s="128"/>
      <c r="B24" s="129" t="s">
        <v>1710</v>
      </c>
      <c r="C24" s="139" t="s">
        <v>1261</v>
      </c>
      <c r="D24" s="146" t="s">
        <v>110</v>
      </c>
      <c r="E24" s="78"/>
      <c r="F24" s="78"/>
      <c r="G24" s="78"/>
      <c r="H24" s="78"/>
      <c r="I24" s="78"/>
      <c r="J24" s="76"/>
      <c r="K24" s="136" t="str">
        <f t="shared" si="0"/>
        <v>SUP</v>
      </c>
    </row>
    <row r="25" spans="1:11" s="137" customFormat="1" x14ac:dyDescent="0.3">
      <c r="A25" s="128"/>
      <c r="B25" s="129" t="s">
        <v>1711</v>
      </c>
      <c r="C25" s="139" t="s">
        <v>1262</v>
      </c>
      <c r="D25" s="146" t="s">
        <v>110</v>
      </c>
      <c r="E25" s="78"/>
      <c r="F25" s="78"/>
      <c r="G25" s="78"/>
      <c r="H25" s="78"/>
      <c r="I25" s="78"/>
      <c r="J25" s="76"/>
      <c r="K25" s="136" t="str">
        <f t="shared" si="0"/>
        <v>SUP</v>
      </c>
    </row>
    <row r="26" spans="1:11" s="137" customFormat="1" ht="42.75" x14ac:dyDescent="0.3">
      <c r="A26" s="128"/>
      <c r="B26" s="129" t="s">
        <v>1712</v>
      </c>
      <c r="C26" s="138" t="s">
        <v>1263</v>
      </c>
      <c r="D26" s="78"/>
      <c r="E26" s="146" t="s">
        <v>110</v>
      </c>
      <c r="F26" s="78"/>
      <c r="G26" s="78"/>
      <c r="H26" s="78"/>
      <c r="I26" s="78"/>
      <c r="J26" s="76" t="s">
        <v>2633</v>
      </c>
      <c r="K26" s="136" t="str">
        <f t="shared" si="0"/>
        <v>MOD</v>
      </c>
    </row>
    <row r="27" spans="1:11" s="137" customFormat="1" ht="85.5" x14ac:dyDescent="0.3">
      <c r="A27" s="128"/>
      <c r="B27" s="129" t="s">
        <v>1712</v>
      </c>
      <c r="C27" s="138" t="s">
        <v>1264</v>
      </c>
      <c r="D27" s="78"/>
      <c r="E27" s="78"/>
      <c r="F27" s="78"/>
      <c r="G27" s="78"/>
      <c r="H27" s="78"/>
      <c r="I27" s="78"/>
      <c r="J27" s="76"/>
      <c r="K27" s="136" t="str">
        <f t="shared" si="0"/>
        <v/>
      </c>
    </row>
    <row r="28" spans="1:11" s="137" customFormat="1" x14ac:dyDescent="0.3">
      <c r="A28" s="128"/>
      <c r="B28" s="129" t="s">
        <v>1713</v>
      </c>
      <c r="C28" s="139" t="s">
        <v>1265</v>
      </c>
      <c r="D28" s="146" t="s">
        <v>110</v>
      </c>
      <c r="E28" s="78"/>
      <c r="F28" s="78"/>
      <c r="G28" s="78"/>
      <c r="H28" s="78"/>
      <c r="I28" s="78"/>
      <c r="J28" s="76"/>
      <c r="K28" s="136" t="str">
        <f t="shared" si="0"/>
        <v>SUP</v>
      </c>
    </row>
    <row r="29" spans="1:11" s="137" customFormat="1" x14ac:dyDescent="0.3">
      <c r="A29" s="128"/>
      <c r="B29" s="129" t="s">
        <v>1714</v>
      </c>
      <c r="C29" s="139" t="s">
        <v>1266</v>
      </c>
      <c r="D29" s="146" t="s">
        <v>110</v>
      </c>
      <c r="E29" s="78"/>
      <c r="F29" s="78"/>
      <c r="G29" s="78"/>
      <c r="H29" s="78"/>
      <c r="I29" s="78"/>
      <c r="J29" s="76"/>
      <c r="K29" s="136" t="str">
        <f t="shared" si="0"/>
        <v>SUP</v>
      </c>
    </row>
    <row r="30" spans="1:11" s="137" customFormat="1" x14ac:dyDescent="0.3">
      <c r="A30" s="128"/>
      <c r="B30" s="129" t="s">
        <v>1715</v>
      </c>
      <c r="C30" s="139" t="s">
        <v>1267</v>
      </c>
      <c r="D30" s="146" t="s">
        <v>110</v>
      </c>
      <c r="E30" s="78"/>
      <c r="F30" s="78"/>
      <c r="G30" s="78"/>
      <c r="H30" s="78"/>
      <c r="I30" s="78"/>
      <c r="J30" s="76"/>
      <c r="K30" s="136" t="str">
        <f t="shared" si="0"/>
        <v>SUP</v>
      </c>
    </row>
    <row r="31" spans="1:11" s="137" customFormat="1" x14ac:dyDescent="0.3">
      <c r="A31" s="128"/>
      <c r="B31" s="129" t="s">
        <v>1716</v>
      </c>
      <c r="C31" s="139" t="s">
        <v>1268</v>
      </c>
      <c r="D31" s="146" t="s">
        <v>110</v>
      </c>
      <c r="E31" s="78"/>
      <c r="F31" s="78"/>
      <c r="G31" s="78"/>
      <c r="H31" s="78"/>
      <c r="I31" s="78"/>
      <c r="J31" s="76"/>
      <c r="K31" s="136" t="str">
        <f t="shared" si="0"/>
        <v>SUP</v>
      </c>
    </row>
    <row r="32" spans="1:11" s="137" customFormat="1" ht="42.75" x14ac:dyDescent="0.3">
      <c r="A32" s="128"/>
      <c r="B32" s="129" t="s">
        <v>1716</v>
      </c>
      <c r="C32" s="138" t="s">
        <v>1269</v>
      </c>
      <c r="D32" s="78"/>
      <c r="E32" s="78"/>
      <c r="F32" s="78"/>
      <c r="G32" s="78"/>
      <c r="H32" s="78"/>
      <c r="I32" s="78"/>
      <c r="J32" s="76"/>
      <c r="K32" s="136" t="str">
        <f t="shared" si="0"/>
        <v/>
      </c>
    </row>
    <row r="33" spans="1:11" s="137" customFormat="1" x14ac:dyDescent="0.3">
      <c r="A33" s="128"/>
      <c r="B33" s="129" t="s">
        <v>1717</v>
      </c>
      <c r="C33" s="139" t="s">
        <v>1270</v>
      </c>
      <c r="D33" s="146" t="s">
        <v>110</v>
      </c>
      <c r="E33" s="78"/>
      <c r="F33" s="78"/>
      <c r="G33" s="78"/>
      <c r="H33" s="78"/>
      <c r="I33" s="78"/>
      <c r="J33" s="76"/>
      <c r="K33" s="136" t="str">
        <f t="shared" si="0"/>
        <v>SUP</v>
      </c>
    </row>
    <row r="34" spans="1:11" s="137" customFormat="1" x14ac:dyDescent="0.3">
      <c r="A34" s="128"/>
      <c r="B34" s="129" t="s">
        <v>1718</v>
      </c>
      <c r="C34" s="139" t="s">
        <v>1271</v>
      </c>
      <c r="D34" s="146" t="s">
        <v>110</v>
      </c>
      <c r="E34" s="78"/>
      <c r="F34" s="78"/>
      <c r="G34" s="78"/>
      <c r="H34" s="78"/>
      <c r="I34" s="78"/>
      <c r="J34" s="76"/>
      <c r="K34" s="136" t="str">
        <f t="shared" si="0"/>
        <v>SUP</v>
      </c>
    </row>
    <row r="35" spans="1:11" s="137" customFormat="1" x14ac:dyDescent="0.3">
      <c r="A35" s="128"/>
      <c r="B35" s="129" t="s">
        <v>1719</v>
      </c>
      <c r="C35" s="139" t="s">
        <v>1272</v>
      </c>
      <c r="D35" s="146" t="s">
        <v>110</v>
      </c>
      <c r="E35" s="78"/>
      <c r="F35" s="78"/>
      <c r="G35" s="78"/>
      <c r="H35" s="78"/>
      <c r="I35" s="78"/>
      <c r="J35" s="76"/>
      <c r="K35" s="136" t="str">
        <f t="shared" si="0"/>
        <v>SUP</v>
      </c>
    </row>
    <row r="36" spans="1:11" s="137" customFormat="1" x14ac:dyDescent="0.3">
      <c r="A36" s="128"/>
      <c r="B36" s="129" t="s">
        <v>1720</v>
      </c>
      <c r="C36" s="139" t="s">
        <v>1273</v>
      </c>
      <c r="D36" s="146" t="s">
        <v>110</v>
      </c>
      <c r="E36" s="78"/>
      <c r="F36" s="78"/>
      <c r="G36" s="78"/>
      <c r="H36" s="78"/>
      <c r="I36" s="78"/>
      <c r="J36" s="76"/>
      <c r="K36" s="136" t="str">
        <f t="shared" si="0"/>
        <v>SUP</v>
      </c>
    </row>
    <row r="37" spans="1:11" s="137" customFormat="1" ht="28.5" x14ac:dyDescent="0.3">
      <c r="A37" s="128"/>
      <c r="B37" s="129" t="s">
        <v>1721</v>
      </c>
      <c r="C37" s="139" t="s">
        <v>1274</v>
      </c>
      <c r="D37" s="146" t="s">
        <v>110</v>
      </c>
      <c r="E37" s="78"/>
      <c r="F37" s="78"/>
      <c r="G37" s="78"/>
      <c r="H37" s="78"/>
      <c r="I37" s="78"/>
      <c r="J37" s="76"/>
      <c r="K37" s="136" t="str">
        <f t="shared" si="0"/>
        <v>SUP</v>
      </c>
    </row>
    <row r="38" spans="1:11" s="137" customFormat="1" x14ac:dyDescent="0.3">
      <c r="A38" s="128"/>
      <c r="B38" s="129" t="s">
        <v>1722</v>
      </c>
      <c r="C38" s="139" t="s">
        <v>1275</v>
      </c>
      <c r="D38" s="146" t="s">
        <v>110</v>
      </c>
      <c r="E38" s="78"/>
      <c r="F38" s="78"/>
      <c r="G38" s="78"/>
      <c r="H38" s="78"/>
      <c r="I38" s="78"/>
      <c r="J38" s="76"/>
      <c r="K38" s="136" t="str">
        <f t="shared" si="0"/>
        <v>SUP</v>
      </c>
    </row>
    <row r="39" spans="1:11" s="137" customFormat="1" x14ac:dyDescent="0.3">
      <c r="A39" s="128"/>
      <c r="B39" s="129" t="s">
        <v>1723</v>
      </c>
      <c r="C39" s="139" t="s">
        <v>1276</v>
      </c>
      <c r="D39" s="146" t="s">
        <v>110</v>
      </c>
      <c r="E39" s="78"/>
      <c r="F39" s="78"/>
      <c r="G39" s="78"/>
      <c r="H39" s="78"/>
      <c r="I39" s="78"/>
      <c r="J39" s="76"/>
      <c r="K39" s="136" t="str">
        <f t="shared" ref="K39:K70" si="1">IF(C39="","",
IF(OR(A33="x",RIGHT(C39,1)=":"),"",
IF(COUNTA(D39:I39)&gt;1,"Invalid",
IF(D39="x",$D$6,IF(E39="x",$E$6,IF(F39="x",$F$6,IF(G39="x",$G$6,IF(H39="x",$H$6,IF(I39="x",$I$6,"")))))))))</f>
        <v>SUP</v>
      </c>
    </row>
    <row r="40" spans="1:11" s="137" customFormat="1" x14ac:dyDescent="0.3">
      <c r="A40" s="128"/>
      <c r="B40" s="129" t="s">
        <v>1724</v>
      </c>
      <c r="C40" s="139" t="s">
        <v>1277</v>
      </c>
      <c r="D40" s="146" t="s">
        <v>110</v>
      </c>
      <c r="E40" s="78"/>
      <c r="F40" s="78"/>
      <c r="G40" s="78"/>
      <c r="H40" s="78"/>
      <c r="I40" s="78"/>
      <c r="J40" s="76"/>
      <c r="K40" s="136" t="str">
        <f t="shared" si="1"/>
        <v>SUP</v>
      </c>
    </row>
    <row r="41" spans="1:11" s="137" customFormat="1" x14ac:dyDescent="0.3">
      <c r="A41" s="128"/>
      <c r="B41" s="129" t="s">
        <v>1725</v>
      </c>
      <c r="C41" s="139" t="s">
        <v>1278</v>
      </c>
      <c r="D41" s="146" t="s">
        <v>110</v>
      </c>
      <c r="E41" s="78"/>
      <c r="F41" s="78"/>
      <c r="G41" s="78"/>
      <c r="H41" s="78"/>
      <c r="I41" s="78"/>
      <c r="J41" s="76"/>
      <c r="K41" s="136" t="str">
        <f t="shared" si="1"/>
        <v>SUP</v>
      </c>
    </row>
    <row r="42" spans="1:11" s="137" customFormat="1" x14ac:dyDescent="0.3">
      <c r="A42" s="128"/>
      <c r="B42" s="129" t="s">
        <v>1726</v>
      </c>
      <c r="C42" s="139" t="s">
        <v>1279</v>
      </c>
      <c r="D42" s="146" t="s">
        <v>110</v>
      </c>
      <c r="E42" s="78"/>
      <c r="F42" s="78"/>
      <c r="G42" s="78"/>
      <c r="H42" s="78"/>
      <c r="I42" s="78"/>
      <c r="J42" s="76"/>
      <c r="K42" s="136" t="str">
        <f t="shared" si="1"/>
        <v>SUP</v>
      </c>
    </row>
    <row r="43" spans="1:11" s="137" customFormat="1" ht="28.5" x14ac:dyDescent="0.3">
      <c r="A43" s="128"/>
      <c r="B43" s="129" t="s">
        <v>1726</v>
      </c>
      <c r="C43" s="138" t="s">
        <v>1280</v>
      </c>
      <c r="D43" s="78"/>
      <c r="E43" s="78"/>
      <c r="F43" s="78"/>
      <c r="G43" s="78"/>
      <c r="H43" s="78"/>
      <c r="I43" s="78"/>
      <c r="J43" s="76"/>
      <c r="K43" s="136" t="str">
        <f t="shared" si="1"/>
        <v/>
      </c>
    </row>
    <row r="44" spans="1:11" s="137" customFormat="1" x14ac:dyDescent="0.3">
      <c r="A44" s="128"/>
      <c r="B44" s="129" t="s">
        <v>1727</v>
      </c>
      <c r="C44" s="139" t="s">
        <v>1281</v>
      </c>
      <c r="D44" s="146" t="s">
        <v>110</v>
      </c>
      <c r="E44" s="78"/>
      <c r="F44" s="78"/>
      <c r="G44" s="78"/>
      <c r="H44" s="78"/>
      <c r="I44" s="78"/>
      <c r="J44" s="76"/>
      <c r="K44" s="136" t="str">
        <f t="shared" si="1"/>
        <v>SUP</v>
      </c>
    </row>
    <row r="45" spans="1:11" s="137" customFormat="1" x14ac:dyDescent="0.3">
      <c r="A45" s="128"/>
      <c r="B45" s="129" t="s">
        <v>1728</v>
      </c>
      <c r="C45" s="139" t="s">
        <v>1282</v>
      </c>
      <c r="D45" s="146" t="s">
        <v>110</v>
      </c>
      <c r="E45" s="78"/>
      <c r="F45" s="78"/>
      <c r="G45" s="78"/>
      <c r="H45" s="78"/>
      <c r="I45" s="78"/>
      <c r="J45" s="76"/>
      <c r="K45" s="136" t="str">
        <f t="shared" si="1"/>
        <v>SUP</v>
      </c>
    </row>
    <row r="46" spans="1:11" s="137" customFormat="1" x14ac:dyDescent="0.3">
      <c r="A46" s="128"/>
      <c r="B46" s="129" t="s">
        <v>1729</v>
      </c>
      <c r="C46" s="139" t="s">
        <v>1283</v>
      </c>
      <c r="D46" s="146" t="s">
        <v>110</v>
      </c>
      <c r="E46" s="78"/>
      <c r="F46" s="78"/>
      <c r="G46" s="78"/>
      <c r="H46" s="78"/>
      <c r="I46" s="78"/>
      <c r="J46" s="76"/>
      <c r="K46" s="136" t="str">
        <f t="shared" si="1"/>
        <v>SUP</v>
      </c>
    </row>
    <row r="47" spans="1:11" s="137" customFormat="1" x14ac:dyDescent="0.3">
      <c r="A47" s="128"/>
      <c r="B47" s="129" t="s">
        <v>1730</v>
      </c>
      <c r="C47" s="139" t="s">
        <v>1284</v>
      </c>
      <c r="D47" s="78"/>
      <c r="E47" s="78"/>
      <c r="F47" s="78"/>
      <c r="G47" s="78"/>
      <c r="H47" s="78"/>
      <c r="I47" s="146" t="s">
        <v>110</v>
      </c>
      <c r="J47" s="76"/>
      <c r="K47" s="136" t="str">
        <f t="shared" si="1"/>
        <v>NS</v>
      </c>
    </row>
    <row r="48" spans="1:11" s="137" customFormat="1" ht="28.5" x14ac:dyDescent="0.3">
      <c r="A48" s="128"/>
      <c r="B48" s="129" t="s">
        <v>1731</v>
      </c>
      <c r="C48" s="139" t="s">
        <v>1285</v>
      </c>
      <c r="D48" s="78"/>
      <c r="E48" s="146" t="s">
        <v>110</v>
      </c>
      <c r="F48" s="78"/>
      <c r="G48" s="78"/>
      <c r="H48" s="78"/>
      <c r="I48" s="78"/>
      <c r="J48" s="76" t="s">
        <v>2632</v>
      </c>
      <c r="K48" s="136" t="str">
        <f t="shared" si="1"/>
        <v>MOD</v>
      </c>
    </row>
    <row r="49" spans="1:11" s="137" customFormat="1" x14ac:dyDescent="0.3">
      <c r="A49" s="128"/>
      <c r="B49" s="129" t="s">
        <v>1732</v>
      </c>
      <c r="C49" s="139" t="s">
        <v>1286</v>
      </c>
      <c r="D49" s="146" t="s">
        <v>110</v>
      </c>
      <c r="E49" s="78"/>
      <c r="F49" s="78"/>
      <c r="G49" s="78"/>
      <c r="H49" s="78"/>
      <c r="I49" s="78"/>
      <c r="J49" s="76"/>
      <c r="K49" s="136" t="str">
        <f t="shared" si="1"/>
        <v>SUP</v>
      </c>
    </row>
    <row r="50" spans="1:11" s="137" customFormat="1" ht="57" x14ac:dyDescent="0.3">
      <c r="A50" s="128"/>
      <c r="B50" s="129" t="s">
        <v>1733</v>
      </c>
      <c r="C50" s="139" t="s">
        <v>1287</v>
      </c>
      <c r="D50" s="146" t="s">
        <v>110</v>
      </c>
      <c r="E50" s="78"/>
      <c r="F50" s="78"/>
      <c r="G50" s="78"/>
      <c r="H50" s="78"/>
      <c r="I50" s="78"/>
      <c r="J50" s="76" t="s">
        <v>2634</v>
      </c>
      <c r="K50" s="136" t="str">
        <f t="shared" si="1"/>
        <v>SUP</v>
      </c>
    </row>
    <row r="51" spans="1:11" s="137" customFormat="1" x14ac:dyDescent="0.3">
      <c r="A51" s="128"/>
      <c r="B51" s="129" t="s">
        <v>1734</v>
      </c>
      <c r="C51" s="139" t="s">
        <v>1288</v>
      </c>
      <c r="D51" s="146" t="s">
        <v>110</v>
      </c>
      <c r="E51" s="78"/>
      <c r="F51" s="78"/>
      <c r="G51" s="78"/>
      <c r="H51" s="78"/>
      <c r="I51" s="78"/>
      <c r="J51" s="76"/>
      <c r="K51" s="136" t="str">
        <f t="shared" si="1"/>
        <v>SUP</v>
      </c>
    </row>
    <row r="52" spans="1:11" s="137" customFormat="1" x14ac:dyDescent="0.3">
      <c r="A52" s="128"/>
      <c r="B52" s="129" t="s">
        <v>1735</v>
      </c>
      <c r="C52" s="139" t="s">
        <v>1289</v>
      </c>
      <c r="D52" s="146" t="s">
        <v>110</v>
      </c>
      <c r="E52" s="78"/>
      <c r="F52" s="78"/>
      <c r="G52" s="78"/>
      <c r="H52" s="78"/>
      <c r="I52" s="78"/>
      <c r="J52" s="76"/>
      <c r="K52" s="136" t="str">
        <f t="shared" si="1"/>
        <v>SUP</v>
      </c>
    </row>
    <row r="53" spans="1:11" s="137" customFormat="1" x14ac:dyDescent="0.3">
      <c r="A53" s="128"/>
      <c r="B53" s="129" t="s">
        <v>1736</v>
      </c>
      <c r="C53" s="139" t="s">
        <v>1290</v>
      </c>
      <c r="D53" s="146" t="s">
        <v>110</v>
      </c>
      <c r="E53" s="78"/>
      <c r="F53" s="78"/>
      <c r="G53" s="78"/>
      <c r="H53" s="78"/>
      <c r="I53" s="78"/>
      <c r="J53" s="76"/>
      <c r="K53" s="136" t="str">
        <f t="shared" si="1"/>
        <v>SUP</v>
      </c>
    </row>
    <row r="54" spans="1:11" s="137" customFormat="1" x14ac:dyDescent="0.3">
      <c r="A54" s="128"/>
      <c r="B54" s="129" t="s">
        <v>1737</v>
      </c>
      <c r="C54" s="139" t="s">
        <v>1291</v>
      </c>
      <c r="D54" s="146" t="s">
        <v>110</v>
      </c>
      <c r="E54" s="78"/>
      <c r="F54" s="78"/>
      <c r="G54" s="78"/>
      <c r="H54" s="78"/>
      <c r="I54" s="78"/>
      <c r="J54" s="76"/>
      <c r="K54" s="136" t="str">
        <f t="shared" si="1"/>
        <v>SUP</v>
      </c>
    </row>
    <row r="55" spans="1:11" s="137" customFormat="1" x14ac:dyDescent="0.3">
      <c r="A55" s="128"/>
      <c r="B55" s="129" t="s">
        <v>1738</v>
      </c>
      <c r="C55" s="139" t="s">
        <v>1267</v>
      </c>
      <c r="D55" s="146" t="s">
        <v>110</v>
      </c>
      <c r="E55" s="78"/>
      <c r="F55" s="78"/>
      <c r="G55" s="78"/>
      <c r="H55" s="78"/>
      <c r="I55" s="78"/>
      <c r="J55" s="76"/>
      <c r="K55" s="136" t="str">
        <f t="shared" si="1"/>
        <v>SUP</v>
      </c>
    </row>
    <row r="56" spans="1:11" s="137" customFormat="1" x14ac:dyDescent="0.3">
      <c r="A56" s="128"/>
      <c r="B56" s="129" t="s">
        <v>1739</v>
      </c>
      <c r="C56" s="139" t="s">
        <v>1292</v>
      </c>
      <c r="D56" s="146" t="s">
        <v>110</v>
      </c>
      <c r="E56" s="78"/>
      <c r="F56" s="78"/>
      <c r="G56" s="78"/>
      <c r="H56" s="78"/>
      <c r="I56" s="78"/>
      <c r="J56" s="76"/>
      <c r="K56" s="136" t="str">
        <f t="shared" si="1"/>
        <v>SUP</v>
      </c>
    </row>
    <row r="57" spans="1:11" s="137" customFormat="1" x14ac:dyDescent="0.3">
      <c r="A57" s="128"/>
      <c r="B57" s="129" t="s">
        <v>1740</v>
      </c>
      <c r="C57" s="139" t="s">
        <v>1293</v>
      </c>
      <c r="D57" s="146" t="s">
        <v>110</v>
      </c>
      <c r="E57" s="78"/>
      <c r="F57" s="78"/>
      <c r="G57" s="78"/>
      <c r="H57" s="78"/>
      <c r="I57" s="78"/>
      <c r="J57" s="76"/>
      <c r="K57" s="136" t="str">
        <f t="shared" si="1"/>
        <v>SUP</v>
      </c>
    </row>
    <row r="58" spans="1:11" s="137" customFormat="1" x14ac:dyDescent="0.3">
      <c r="A58" s="128"/>
      <c r="B58" s="129" t="s">
        <v>1741</v>
      </c>
      <c r="C58" s="139" t="s">
        <v>1294</v>
      </c>
      <c r="D58" s="146" t="s">
        <v>110</v>
      </c>
      <c r="E58" s="78"/>
      <c r="F58" s="78"/>
      <c r="G58" s="78"/>
      <c r="H58" s="78"/>
      <c r="I58" s="78"/>
      <c r="J58" s="76"/>
      <c r="K58" s="136" t="str">
        <f t="shared" si="1"/>
        <v>SUP</v>
      </c>
    </row>
    <row r="59" spans="1:11" s="137" customFormat="1" x14ac:dyDescent="0.3">
      <c r="A59" s="128"/>
      <c r="B59" s="129" t="s">
        <v>1742</v>
      </c>
      <c r="C59" s="138" t="s">
        <v>1295</v>
      </c>
      <c r="D59" s="146" t="s">
        <v>110</v>
      </c>
      <c r="E59" s="78"/>
      <c r="F59" s="78"/>
      <c r="G59" s="78"/>
      <c r="H59" s="78"/>
      <c r="I59" s="78"/>
      <c r="J59" s="76"/>
      <c r="K59" s="136" t="str">
        <f t="shared" si="1"/>
        <v>SUP</v>
      </c>
    </row>
    <row r="60" spans="1:11" s="137" customFormat="1" ht="42.75" x14ac:dyDescent="0.3">
      <c r="A60" s="128"/>
      <c r="B60" s="129" t="s">
        <v>1743</v>
      </c>
      <c r="C60" s="138" t="s">
        <v>1296</v>
      </c>
      <c r="D60" s="146" t="s">
        <v>110</v>
      </c>
      <c r="E60" s="78"/>
      <c r="F60" s="78"/>
      <c r="G60" s="78"/>
      <c r="H60" s="78"/>
      <c r="I60" s="78"/>
      <c r="J60" s="76"/>
      <c r="K60" s="136" t="str">
        <f t="shared" si="1"/>
        <v>SUP</v>
      </c>
    </row>
    <row r="61" spans="1:11" s="137" customFormat="1" ht="28.5" x14ac:dyDescent="0.3">
      <c r="A61" s="128" t="s">
        <v>110</v>
      </c>
      <c r="B61" s="129" t="s">
        <v>1743</v>
      </c>
      <c r="C61" s="138" t="s">
        <v>1297</v>
      </c>
      <c r="D61" s="78"/>
      <c r="E61" s="78"/>
      <c r="F61" s="78"/>
      <c r="G61" s="78"/>
      <c r="H61" s="78"/>
      <c r="I61" s="78"/>
      <c r="J61" s="76"/>
      <c r="K61" s="136" t="str">
        <f t="shared" si="1"/>
        <v/>
      </c>
    </row>
    <row r="62" spans="1:11" s="137" customFormat="1" ht="99.75" x14ac:dyDescent="0.3">
      <c r="A62" s="128"/>
      <c r="B62" s="129" t="s">
        <v>1744</v>
      </c>
      <c r="C62" s="138" t="s">
        <v>1298</v>
      </c>
      <c r="D62" s="146" t="s">
        <v>110</v>
      </c>
      <c r="E62" s="78"/>
      <c r="F62" s="78"/>
      <c r="G62" s="78"/>
      <c r="H62" s="78"/>
      <c r="I62" s="78"/>
      <c r="J62" s="76"/>
      <c r="K62" s="136" t="str">
        <f t="shared" si="1"/>
        <v>SUP</v>
      </c>
    </row>
    <row r="63" spans="1:11" s="137" customFormat="1" ht="42.75" x14ac:dyDescent="0.3">
      <c r="A63" s="128"/>
      <c r="B63" s="129" t="s">
        <v>1744</v>
      </c>
      <c r="C63" s="139" t="s">
        <v>1299</v>
      </c>
      <c r="D63" s="78"/>
      <c r="E63" s="78"/>
      <c r="F63" s="78"/>
      <c r="G63" s="78"/>
      <c r="H63" s="78"/>
      <c r="I63" s="78"/>
      <c r="J63" s="76"/>
      <c r="K63" s="136" t="str">
        <f t="shared" si="1"/>
        <v/>
      </c>
    </row>
    <row r="64" spans="1:11" s="137" customFormat="1" ht="28.5" x14ac:dyDescent="0.3">
      <c r="A64" s="128"/>
      <c r="B64" s="129" t="s">
        <v>1745</v>
      </c>
      <c r="C64" s="139" t="s">
        <v>1300</v>
      </c>
      <c r="D64" s="146" t="s">
        <v>110</v>
      </c>
      <c r="E64" s="78"/>
      <c r="F64" s="78"/>
      <c r="G64" s="78"/>
      <c r="H64" s="78"/>
      <c r="I64" s="78"/>
      <c r="J64" s="76" t="s">
        <v>2635</v>
      </c>
      <c r="K64" s="136" t="str">
        <f t="shared" si="1"/>
        <v>SUP</v>
      </c>
    </row>
    <row r="65" spans="1:11" s="137" customFormat="1" ht="28.5" x14ac:dyDescent="0.3">
      <c r="A65" s="128"/>
      <c r="B65" s="129" t="s">
        <v>1746</v>
      </c>
      <c r="C65" s="138" t="s">
        <v>1301</v>
      </c>
      <c r="D65" s="146" t="s">
        <v>110</v>
      </c>
      <c r="E65" s="78"/>
      <c r="F65" s="78"/>
      <c r="G65" s="78"/>
      <c r="H65" s="78"/>
      <c r="I65" s="78"/>
      <c r="J65" s="76" t="s">
        <v>2635</v>
      </c>
      <c r="K65" s="136" t="str">
        <f t="shared" si="1"/>
        <v>SUP</v>
      </c>
    </row>
    <row r="66" spans="1:11" s="137" customFormat="1" x14ac:dyDescent="0.3">
      <c r="A66" s="128" t="s">
        <v>110</v>
      </c>
      <c r="B66" s="129" t="s">
        <v>1746</v>
      </c>
      <c r="C66" s="138" t="s">
        <v>354</v>
      </c>
      <c r="D66" s="78"/>
      <c r="E66" s="78"/>
      <c r="F66" s="78"/>
      <c r="G66" s="78"/>
      <c r="H66" s="78"/>
      <c r="I66" s="78"/>
      <c r="J66" s="76"/>
      <c r="K66" s="136" t="str">
        <f t="shared" si="1"/>
        <v/>
      </c>
    </row>
    <row r="67" spans="1:11" s="137" customFormat="1" ht="42.75" x14ac:dyDescent="0.3">
      <c r="A67" s="128"/>
      <c r="B67" s="129" t="s">
        <v>1747</v>
      </c>
      <c r="C67" s="138" t="s">
        <v>1302</v>
      </c>
      <c r="D67" s="146" t="s">
        <v>110</v>
      </c>
      <c r="E67" s="78"/>
      <c r="F67" s="78"/>
      <c r="G67" s="78"/>
      <c r="H67" s="78"/>
      <c r="I67" s="78"/>
      <c r="J67" s="76"/>
      <c r="K67" s="136" t="str">
        <f t="shared" si="1"/>
        <v/>
      </c>
    </row>
    <row r="68" spans="1:11" s="137" customFormat="1" ht="85.5" x14ac:dyDescent="0.3">
      <c r="A68" s="128"/>
      <c r="B68" s="129" t="s">
        <v>1748</v>
      </c>
      <c r="C68" s="138" t="s">
        <v>1303</v>
      </c>
      <c r="D68" s="146" t="s">
        <v>110</v>
      </c>
      <c r="E68" s="78"/>
      <c r="F68" s="78"/>
      <c r="G68" s="78"/>
      <c r="H68" s="78"/>
      <c r="I68" s="78"/>
      <c r="J68" s="76"/>
      <c r="K68" s="136" t="str">
        <f t="shared" si="1"/>
        <v>SUP</v>
      </c>
    </row>
    <row r="69" spans="1:11" s="137" customFormat="1" ht="85.5" x14ac:dyDescent="0.3">
      <c r="A69" s="128"/>
      <c r="B69" s="129" t="s">
        <v>1749</v>
      </c>
      <c r="C69" s="138" t="s">
        <v>1304</v>
      </c>
      <c r="D69" s="146" t="s">
        <v>110</v>
      </c>
      <c r="E69" s="78"/>
      <c r="F69" s="78"/>
      <c r="G69" s="78"/>
      <c r="H69" s="78"/>
      <c r="I69" s="78"/>
      <c r="J69" s="76"/>
      <c r="K69" s="136" t="str">
        <f t="shared" si="1"/>
        <v>SUP</v>
      </c>
    </row>
    <row r="70" spans="1:11" s="137" customFormat="1" ht="42.75" x14ac:dyDescent="0.3">
      <c r="A70" s="128"/>
      <c r="B70" s="129" t="s">
        <v>1750</v>
      </c>
      <c r="C70" s="138" t="s">
        <v>1305</v>
      </c>
      <c r="D70" s="146" t="s">
        <v>110</v>
      </c>
      <c r="E70" s="78"/>
      <c r="F70" s="78"/>
      <c r="G70" s="78"/>
      <c r="H70" s="78"/>
      <c r="I70" s="78"/>
      <c r="J70" s="76"/>
      <c r="K70" s="136" t="str">
        <f t="shared" si="1"/>
        <v>SUP</v>
      </c>
    </row>
    <row r="71" spans="1:11" s="137" customFormat="1" x14ac:dyDescent="0.3">
      <c r="A71" s="128" t="s">
        <v>110</v>
      </c>
      <c r="B71" s="129" t="s">
        <v>1750</v>
      </c>
      <c r="C71" s="138" t="s">
        <v>357</v>
      </c>
      <c r="D71" s="78"/>
      <c r="E71" s="78"/>
      <c r="F71" s="78"/>
      <c r="G71" s="78"/>
      <c r="H71" s="78"/>
      <c r="I71" s="78"/>
      <c r="J71" s="76"/>
      <c r="K71" s="136" t="str">
        <f t="shared" ref="K71:K100" si="2">IF(C71="","",
IF(OR(A65="x",RIGHT(C71,1)=":"),"",
IF(COUNTA(D71:I71)&gt;1,"Invalid",
IF(D71="x",$D$6,IF(E71="x",$E$6,IF(F71="x",$F$6,IF(G71="x",$G$6,IF(H71="x",$H$6,IF(I71="x",$I$6,"")))))))))</f>
        <v/>
      </c>
    </row>
    <row r="72" spans="1:11" s="137" customFormat="1" ht="57" x14ac:dyDescent="0.3">
      <c r="A72" s="128"/>
      <c r="B72" s="129" t="s">
        <v>1751</v>
      </c>
      <c r="C72" s="138" t="s">
        <v>1306</v>
      </c>
      <c r="D72" s="78"/>
      <c r="E72" s="146" t="s">
        <v>110</v>
      </c>
      <c r="F72" s="78"/>
      <c r="G72" s="78"/>
      <c r="H72" s="78"/>
      <c r="I72" s="78"/>
      <c r="J72" s="76" t="s">
        <v>2637</v>
      </c>
      <c r="K72" s="136" t="str">
        <f t="shared" si="2"/>
        <v/>
      </c>
    </row>
    <row r="73" spans="1:11" s="137" customFormat="1" ht="99.75" x14ac:dyDescent="0.3">
      <c r="A73" s="128"/>
      <c r="B73" s="129" t="s">
        <v>1751</v>
      </c>
      <c r="C73" s="139" t="s">
        <v>1307</v>
      </c>
      <c r="D73" s="78"/>
      <c r="E73" s="78"/>
      <c r="F73" s="78"/>
      <c r="G73" s="78"/>
      <c r="H73" s="78"/>
      <c r="I73" s="78"/>
      <c r="J73" s="76"/>
      <c r="K73" s="136" t="str">
        <f t="shared" si="2"/>
        <v/>
      </c>
    </row>
    <row r="74" spans="1:11" s="137" customFormat="1" ht="71.25" x14ac:dyDescent="0.3">
      <c r="A74" s="128"/>
      <c r="B74" s="129" t="s">
        <v>1752</v>
      </c>
      <c r="C74" s="139" t="s">
        <v>1268</v>
      </c>
      <c r="D74" s="146" t="s">
        <v>110</v>
      </c>
      <c r="E74" s="78"/>
      <c r="F74" s="78"/>
      <c r="G74" s="78"/>
      <c r="H74" s="78"/>
      <c r="I74" s="78"/>
      <c r="J74" s="76" t="s">
        <v>2597</v>
      </c>
      <c r="K74" s="136" t="str">
        <f t="shared" si="2"/>
        <v>SUP</v>
      </c>
    </row>
    <row r="75" spans="1:11" s="137" customFormat="1" ht="71.25" x14ac:dyDescent="0.3">
      <c r="A75" s="128"/>
      <c r="B75" s="129" t="s">
        <v>1753</v>
      </c>
      <c r="C75" s="139" t="s">
        <v>1308</v>
      </c>
      <c r="D75" s="146" t="s">
        <v>110</v>
      </c>
      <c r="E75" s="78"/>
      <c r="F75" s="78"/>
      <c r="G75" s="78"/>
      <c r="H75" s="78"/>
      <c r="I75" s="78"/>
      <c r="J75" s="76" t="s">
        <v>2597</v>
      </c>
      <c r="K75" s="136" t="str">
        <f t="shared" si="2"/>
        <v>SUP</v>
      </c>
    </row>
    <row r="76" spans="1:11" s="137" customFormat="1" ht="71.25" x14ac:dyDescent="0.3">
      <c r="A76" s="128"/>
      <c r="B76" s="129" t="s">
        <v>1754</v>
      </c>
      <c r="C76" s="139" t="s">
        <v>1267</v>
      </c>
      <c r="D76" s="146" t="s">
        <v>110</v>
      </c>
      <c r="E76" s="78"/>
      <c r="F76" s="78"/>
      <c r="G76" s="78"/>
      <c r="H76" s="78"/>
      <c r="I76" s="78"/>
      <c r="J76" s="76" t="s">
        <v>2597</v>
      </c>
      <c r="K76" s="136" t="str">
        <f t="shared" si="2"/>
        <v>SUP</v>
      </c>
    </row>
    <row r="77" spans="1:11" s="137" customFormat="1" ht="71.25" x14ac:dyDescent="0.3">
      <c r="A77" s="128"/>
      <c r="B77" s="129" t="s">
        <v>1755</v>
      </c>
      <c r="C77" s="139" t="s">
        <v>1309</v>
      </c>
      <c r="D77" s="146" t="s">
        <v>110</v>
      </c>
      <c r="E77" s="78"/>
      <c r="F77" s="78"/>
      <c r="G77" s="78"/>
      <c r="H77" s="78"/>
      <c r="I77" s="78"/>
      <c r="J77" s="76" t="s">
        <v>2597</v>
      </c>
      <c r="K77" s="136" t="str">
        <f t="shared" si="2"/>
        <v/>
      </c>
    </row>
    <row r="78" spans="1:11" s="137" customFormat="1" ht="71.25" x14ac:dyDescent="0.3">
      <c r="A78" s="128"/>
      <c r="B78" s="129" t="s">
        <v>1756</v>
      </c>
      <c r="C78" s="139" t="s">
        <v>1310</v>
      </c>
      <c r="D78" s="146" t="s">
        <v>110</v>
      </c>
      <c r="E78" s="78"/>
      <c r="F78" s="78"/>
      <c r="G78" s="78"/>
      <c r="H78" s="78"/>
      <c r="I78" s="78"/>
      <c r="J78" s="76" t="s">
        <v>2597</v>
      </c>
      <c r="K78" s="136" t="str">
        <f t="shared" si="2"/>
        <v>SUP</v>
      </c>
    </row>
    <row r="79" spans="1:11" s="137" customFormat="1" ht="71.25" x14ac:dyDescent="0.3">
      <c r="A79" s="128"/>
      <c r="B79" s="129" t="s">
        <v>1757</v>
      </c>
      <c r="C79" s="138" t="s">
        <v>1311</v>
      </c>
      <c r="D79" s="146" t="s">
        <v>110</v>
      </c>
      <c r="E79" s="78"/>
      <c r="F79" s="78"/>
      <c r="G79" s="78"/>
      <c r="H79" s="78"/>
      <c r="I79" s="78"/>
      <c r="J79" s="76" t="s">
        <v>2597</v>
      </c>
      <c r="K79" s="136" t="str">
        <f t="shared" si="2"/>
        <v>SUP</v>
      </c>
    </row>
    <row r="80" spans="1:11" s="137" customFormat="1" ht="71.25" x14ac:dyDescent="0.3">
      <c r="A80" s="128"/>
      <c r="B80" s="129" t="s">
        <v>1758</v>
      </c>
      <c r="C80" s="138" t="s">
        <v>1312</v>
      </c>
      <c r="D80" s="146" t="s">
        <v>110</v>
      </c>
      <c r="E80" s="78"/>
      <c r="F80" s="78"/>
      <c r="G80" s="78"/>
      <c r="H80" s="78"/>
      <c r="I80" s="78"/>
      <c r="J80" s="76" t="s">
        <v>2597</v>
      </c>
      <c r="K80" s="136" t="str">
        <f t="shared" si="2"/>
        <v>SUP</v>
      </c>
    </row>
    <row r="81" spans="1:11" s="137" customFormat="1" ht="57" x14ac:dyDescent="0.3">
      <c r="A81" s="128"/>
      <c r="B81" s="129" t="s">
        <v>1758</v>
      </c>
      <c r="C81" s="139" t="s">
        <v>1313</v>
      </c>
      <c r="D81" s="78"/>
      <c r="E81" s="78"/>
      <c r="F81" s="78"/>
      <c r="G81" s="78"/>
      <c r="H81" s="78"/>
      <c r="I81" s="78"/>
      <c r="J81" s="76"/>
      <c r="K81" s="136" t="str">
        <f t="shared" si="2"/>
        <v/>
      </c>
    </row>
    <row r="82" spans="1:11" s="137" customFormat="1" x14ac:dyDescent="0.3">
      <c r="A82" s="128"/>
      <c r="B82" s="129" t="s">
        <v>1759</v>
      </c>
      <c r="C82" s="139" t="s">
        <v>1314</v>
      </c>
      <c r="D82" s="146" t="s">
        <v>110</v>
      </c>
      <c r="E82" s="78"/>
      <c r="F82" s="78"/>
      <c r="G82" s="78"/>
      <c r="H82" s="78"/>
      <c r="I82" s="78"/>
      <c r="J82" s="76"/>
      <c r="K82" s="136" t="str">
        <f t="shared" si="2"/>
        <v>SUP</v>
      </c>
    </row>
    <row r="83" spans="1:11" s="137" customFormat="1" ht="71.25" x14ac:dyDescent="0.3">
      <c r="A83" s="128"/>
      <c r="B83" s="129" t="s">
        <v>1760</v>
      </c>
      <c r="C83" s="138" t="s">
        <v>1315</v>
      </c>
      <c r="D83" s="146" t="s">
        <v>110</v>
      </c>
      <c r="E83" s="78"/>
      <c r="F83" s="78"/>
      <c r="G83" s="78"/>
      <c r="H83" s="78"/>
      <c r="I83" s="78"/>
      <c r="J83" s="76" t="s">
        <v>2597</v>
      </c>
      <c r="K83" s="136" t="str">
        <f t="shared" si="2"/>
        <v>SUP</v>
      </c>
    </row>
    <row r="84" spans="1:11" s="137" customFormat="1" ht="128.25" x14ac:dyDescent="0.3">
      <c r="A84" s="128"/>
      <c r="B84" s="129" t="s">
        <v>1761</v>
      </c>
      <c r="C84" s="138" t="s">
        <v>1316</v>
      </c>
      <c r="D84" s="78"/>
      <c r="E84" s="146" t="s">
        <v>110</v>
      </c>
      <c r="F84" s="78"/>
      <c r="G84" s="78"/>
      <c r="H84" s="78"/>
      <c r="I84" s="78"/>
      <c r="J84" s="76" t="s">
        <v>2632</v>
      </c>
      <c r="K84" s="136" t="str">
        <f t="shared" si="2"/>
        <v>MOD</v>
      </c>
    </row>
    <row r="85" spans="1:11" s="137" customFormat="1" hidden="1" x14ac:dyDescent="0.3">
      <c r="A85" s="128"/>
      <c r="B85" s="129" t="s">
        <v>295</v>
      </c>
      <c r="C85" s="134"/>
      <c r="D85" s="131"/>
      <c r="E85" s="131"/>
      <c r="F85" s="131"/>
      <c r="G85" s="131"/>
      <c r="H85" s="131"/>
      <c r="I85" s="131"/>
      <c r="J85" s="132"/>
      <c r="K85" s="136" t="str">
        <f t="shared" si="2"/>
        <v/>
      </c>
    </row>
    <row r="86" spans="1:11" s="137" customFormat="1" hidden="1" x14ac:dyDescent="0.3">
      <c r="A86" s="128"/>
      <c r="B86" s="129" t="s">
        <v>295</v>
      </c>
      <c r="C86" s="134"/>
      <c r="D86" s="131"/>
      <c r="E86" s="131"/>
      <c r="F86" s="131"/>
      <c r="G86" s="131"/>
      <c r="H86" s="131"/>
      <c r="I86" s="131"/>
      <c r="J86" s="132"/>
      <c r="K86" s="136" t="str">
        <f t="shared" si="2"/>
        <v/>
      </c>
    </row>
    <row r="87" spans="1:11" s="137" customFormat="1" hidden="1" x14ac:dyDescent="0.3">
      <c r="A87" s="128"/>
      <c r="B87" s="129" t="s">
        <v>295</v>
      </c>
      <c r="C87" s="134"/>
      <c r="D87" s="131"/>
      <c r="E87" s="131"/>
      <c r="F87" s="131"/>
      <c r="G87" s="131"/>
      <c r="H87" s="131"/>
      <c r="I87" s="131"/>
      <c r="J87" s="132"/>
      <c r="K87" s="136" t="str">
        <f t="shared" si="2"/>
        <v/>
      </c>
    </row>
    <row r="88" spans="1:11" s="137" customFormat="1" hidden="1" x14ac:dyDescent="0.3">
      <c r="A88" s="128"/>
      <c r="B88" s="129" t="s">
        <v>295</v>
      </c>
      <c r="C88" s="134"/>
      <c r="D88" s="131"/>
      <c r="E88" s="131"/>
      <c r="F88" s="131"/>
      <c r="G88" s="131"/>
      <c r="H88" s="131"/>
      <c r="I88" s="131"/>
      <c r="J88" s="132"/>
      <c r="K88" s="136" t="str">
        <f t="shared" si="2"/>
        <v/>
      </c>
    </row>
    <row r="89" spans="1:11" s="137" customFormat="1" hidden="1" x14ac:dyDescent="0.3">
      <c r="A89" s="128"/>
      <c r="B89" s="129" t="s">
        <v>295</v>
      </c>
      <c r="C89" s="134"/>
      <c r="D89" s="131"/>
      <c r="E89" s="131"/>
      <c r="F89" s="131"/>
      <c r="G89" s="131"/>
      <c r="H89" s="131"/>
      <c r="I89" s="131"/>
      <c r="J89" s="132"/>
      <c r="K89" s="136" t="str">
        <f t="shared" si="2"/>
        <v/>
      </c>
    </row>
    <row r="90" spans="1:11" s="137" customFormat="1" hidden="1" x14ac:dyDescent="0.3">
      <c r="A90" s="128"/>
      <c r="B90" s="129" t="s">
        <v>295</v>
      </c>
      <c r="C90" s="134"/>
      <c r="D90" s="131"/>
      <c r="E90" s="131"/>
      <c r="F90" s="131"/>
      <c r="G90" s="131"/>
      <c r="H90" s="131"/>
      <c r="I90" s="131"/>
      <c r="J90" s="132"/>
      <c r="K90" s="136" t="str">
        <f t="shared" si="2"/>
        <v/>
      </c>
    </row>
    <row r="91" spans="1:11" s="137" customFormat="1" hidden="1" x14ac:dyDescent="0.3">
      <c r="A91" s="128"/>
      <c r="B91" s="129" t="s">
        <v>295</v>
      </c>
      <c r="C91" s="134"/>
      <c r="D91" s="131"/>
      <c r="E91" s="131"/>
      <c r="F91" s="131"/>
      <c r="G91" s="131"/>
      <c r="H91" s="131"/>
      <c r="I91" s="131"/>
      <c r="J91" s="132"/>
      <c r="K91" s="136" t="str">
        <f t="shared" si="2"/>
        <v/>
      </c>
    </row>
    <row r="92" spans="1:11" s="137" customFormat="1" hidden="1" x14ac:dyDescent="0.3">
      <c r="A92" s="128"/>
      <c r="B92" s="129" t="s">
        <v>295</v>
      </c>
      <c r="C92" s="134"/>
      <c r="D92" s="131"/>
      <c r="E92" s="131"/>
      <c r="F92" s="131"/>
      <c r="G92" s="131"/>
      <c r="H92" s="131"/>
      <c r="I92" s="131"/>
      <c r="J92" s="132"/>
      <c r="K92" s="136" t="str">
        <f t="shared" si="2"/>
        <v/>
      </c>
    </row>
    <row r="93" spans="1:11" s="137" customFormat="1" hidden="1" x14ac:dyDescent="0.3">
      <c r="A93" s="128"/>
      <c r="B93" s="129" t="s">
        <v>295</v>
      </c>
      <c r="C93" s="134"/>
      <c r="D93" s="131"/>
      <c r="E93" s="131"/>
      <c r="F93" s="131"/>
      <c r="G93" s="131"/>
      <c r="H93" s="131"/>
      <c r="I93" s="131"/>
      <c r="J93" s="132"/>
      <c r="K93" s="136" t="str">
        <f t="shared" si="2"/>
        <v/>
      </c>
    </row>
    <row r="94" spans="1:11" s="137" customFormat="1" hidden="1" x14ac:dyDescent="0.3">
      <c r="A94" s="128"/>
      <c r="B94" s="129" t="s">
        <v>295</v>
      </c>
      <c r="C94" s="134"/>
      <c r="D94" s="131"/>
      <c r="E94" s="131"/>
      <c r="F94" s="131"/>
      <c r="G94" s="131"/>
      <c r="H94" s="131"/>
      <c r="I94" s="131"/>
      <c r="J94" s="132"/>
      <c r="K94" s="136" t="str">
        <f t="shared" si="2"/>
        <v/>
      </c>
    </row>
    <row r="95" spans="1:11" s="137" customFormat="1" hidden="1" x14ac:dyDescent="0.3">
      <c r="A95" s="128"/>
      <c r="B95" s="129" t="s">
        <v>295</v>
      </c>
      <c r="C95" s="134"/>
      <c r="D95" s="131"/>
      <c r="E95" s="131"/>
      <c r="F95" s="131"/>
      <c r="G95" s="131"/>
      <c r="H95" s="131"/>
      <c r="I95" s="131"/>
      <c r="J95" s="132"/>
      <c r="K95" s="136" t="str">
        <f t="shared" si="2"/>
        <v/>
      </c>
    </row>
    <row r="96" spans="1:11" s="137" customFormat="1" hidden="1" x14ac:dyDescent="0.3">
      <c r="A96" s="128"/>
      <c r="B96" s="129" t="s">
        <v>295</v>
      </c>
      <c r="C96" s="134"/>
      <c r="D96" s="131"/>
      <c r="E96" s="131"/>
      <c r="F96" s="131"/>
      <c r="G96" s="131"/>
      <c r="H96" s="131"/>
      <c r="I96" s="131"/>
      <c r="J96" s="132"/>
      <c r="K96" s="136" t="str">
        <f t="shared" si="2"/>
        <v/>
      </c>
    </row>
    <row r="97" spans="1:11" s="137" customFormat="1" hidden="1" x14ac:dyDescent="0.3">
      <c r="A97" s="128"/>
      <c r="B97" s="129" t="s">
        <v>295</v>
      </c>
      <c r="C97" s="134"/>
      <c r="D97" s="131"/>
      <c r="E97" s="131"/>
      <c r="F97" s="131"/>
      <c r="G97" s="131"/>
      <c r="H97" s="131"/>
      <c r="I97" s="131"/>
      <c r="J97" s="132"/>
      <c r="K97" s="136" t="str">
        <f t="shared" si="2"/>
        <v/>
      </c>
    </row>
    <row r="98" spans="1:11" s="137" customFormat="1" hidden="1" x14ac:dyDescent="0.3">
      <c r="A98" s="128"/>
      <c r="B98" s="129" t="s">
        <v>295</v>
      </c>
      <c r="C98" s="134"/>
      <c r="D98" s="131"/>
      <c r="E98" s="131"/>
      <c r="F98" s="131"/>
      <c r="G98" s="131"/>
      <c r="H98" s="131"/>
      <c r="I98" s="131"/>
      <c r="J98" s="132"/>
      <c r="K98" s="136" t="str">
        <f t="shared" si="2"/>
        <v/>
      </c>
    </row>
    <row r="99" spans="1:11" s="137" customFormat="1" hidden="1" x14ac:dyDescent="0.3">
      <c r="A99" s="128"/>
      <c r="B99" s="129" t="s">
        <v>295</v>
      </c>
      <c r="C99" s="134"/>
      <c r="D99" s="131"/>
      <c r="E99" s="131"/>
      <c r="F99" s="131"/>
      <c r="G99" s="131"/>
      <c r="H99" s="131"/>
      <c r="I99" s="131"/>
      <c r="J99" s="132"/>
      <c r="K99" s="136" t="str">
        <f t="shared" si="2"/>
        <v/>
      </c>
    </row>
    <row r="100" spans="1:11" s="137" customFormat="1" hidden="1" x14ac:dyDescent="0.3">
      <c r="A100" s="128"/>
      <c r="B100" s="129" t="s">
        <v>295</v>
      </c>
      <c r="C100" s="134"/>
      <c r="D100" s="131"/>
      <c r="E100" s="131"/>
      <c r="F100" s="131"/>
      <c r="G100" s="131"/>
      <c r="H100" s="131"/>
      <c r="I100" s="131"/>
      <c r="J100" s="132"/>
      <c r="K100" s="136" t="str">
        <f t="shared" si="2"/>
        <v/>
      </c>
    </row>
    <row r="101" spans="1:11" hidden="1" x14ac:dyDescent="0.2"/>
    <row r="102" spans="1:11" hidden="1" x14ac:dyDescent="0.2"/>
    <row r="103" spans="1:11" hidden="1" x14ac:dyDescent="0.2"/>
    <row r="104" spans="1:11" hidden="1" x14ac:dyDescent="0.2"/>
    <row r="105" spans="1:11" hidden="1" x14ac:dyDescent="0.2"/>
    <row r="106" spans="1:11" hidden="1" x14ac:dyDescent="0.2"/>
    <row r="107" spans="1:11" hidden="1" x14ac:dyDescent="0.2"/>
    <row r="108" spans="1:11" hidden="1" x14ac:dyDescent="0.2"/>
    <row r="109" spans="1:11" hidden="1" x14ac:dyDescent="0.2"/>
    <row r="110" spans="1:11" hidden="1" x14ac:dyDescent="0.2"/>
    <row r="111" spans="1:11" hidden="1" x14ac:dyDescent="0.2"/>
    <row r="112" spans="1:11"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sheetData>
  <sheetProtection algorithmName="SHA-512" hashValue="5N2N1R+STxDrWoCFZ/UoDFP7NCE6xsVSLHTzj52dE+7beZavn/Z6xwY8n1v+4DhbvccERcu+I4HQK1vAM/j2oA==" saltValue="VFFRqyp/jbfg6TuGF6kklg==" spinCount="100000" sheet="1"/>
  <mergeCells count="4">
    <mergeCell ref="J4:J5"/>
    <mergeCell ref="D3:I3"/>
    <mergeCell ref="A4:C5"/>
    <mergeCell ref="D4:I5"/>
  </mergeCells>
  <conditionalFormatting sqref="A7:A100">
    <cfRule type="expression" dxfId="1058" priority="110">
      <formula>A7="x"</formula>
    </cfRule>
  </conditionalFormatting>
  <conditionalFormatting sqref="B7:B100">
    <cfRule type="expression" dxfId="1057" priority="86">
      <formula>A7="x"</formula>
    </cfRule>
    <cfRule type="expression" dxfId="1056" priority="109">
      <formula>RIGHT(C7,1)=":"</formula>
    </cfRule>
  </conditionalFormatting>
  <conditionalFormatting sqref="E7:K8 E10:K11 E9:H9 J9:K9 E14:K25 F12:K12 K13 E27:K46 F26:I26 K26 E49:K63 E47:H47 J47:K47 F48:I48 K48 E66:K71 E64:I65 K64:K65 E73:K73 F72:K72 E81:K82 E74:I80 K74:K80 E85:K100 E83:I83 K83:K84 F84:I84">
    <cfRule type="expression" dxfId="1055" priority="96">
      <formula>$A7="x"</formula>
    </cfRule>
    <cfRule type="expression" dxfId="1054" priority="103">
      <formula>RIGHT($C7,1)=":"</formula>
    </cfRule>
  </conditionalFormatting>
  <conditionalFormatting sqref="D7 D9 D13 D17 D23 D26:D27 D32 D43 D47:D48 D61 D63 D66 D71:D73 D81 D84:D100">
    <cfRule type="expression" dxfId="1053" priority="88">
      <formula>A7="x"</formula>
    </cfRule>
    <cfRule type="expression" dxfId="1052" priority="89">
      <formula>RIGHT(C7,1)=":"</formula>
    </cfRule>
  </conditionalFormatting>
  <conditionalFormatting sqref="D7:J7 D17:J17 E8:J8 D9:H9 J9 E10:J11 F12:J12 D13 E14:J16 D23:J23 D27:J27 E24:J25 D26 F26:I26 D32:J32 E28:J31 D43:J43 E33:J42 D61:J61 E44:J46 D47:H47 J47 D48 F48:I48 E49:J60 D63:J63 E62:J62 D66:J66 E64:I65 D71:J71 E67:J70 D73:J73 D72 F72:J72 D81:J81 E74:I80 D85:J100 E83:I83 D84 F84:I84 E18:J22 E82:J82">
    <cfRule type="expression" dxfId="1051" priority="95">
      <formula>$K7="Invalid"</formula>
    </cfRule>
  </conditionalFormatting>
  <conditionalFormatting sqref="D7:I7 D17:I17 E8:I8 D9:H9 E10:I11 F12:I12 D13 E14:I16 D23:I23 D27:I27 E24:I25 D26 F26:I26 D32:I32 E28:I31 D43:I43 E33:I42 D61:I61 E44:I46 D47:H47 D48 F48:I48 E49:I60 D63:I63 E62:I62 D66:I66 E64:I65 D71:I71 E67:I70 D73:I73 D72 F72:I72 D81:I81 E74:I80 D85:I100 D84 F84:I84 E18:I22 E82:I83">
    <cfRule type="expression" dxfId="1050" priority="94">
      <formula>AND($K7="Invalid",D7="x")</formula>
    </cfRule>
  </conditionalFormatting>
  <conditionalFormatting sqref="K7:K100">
    <cfRule type="cellIs" dxfId="1049" priority="87" operator="equal">
      <formula>"Invalid"</formula>
    </cfRule>
  </conditionalFormatting>
  <conditionalFormatting sqref="C7:C100">
    <cfRule type="expression" dxfId="1048" priority="4638">
      <formula>A7="x"</formula>
    </cfRule>
    <cfRule type="expression" dxfId="1047" priority="4639">
      <formula>RIGHT(C7,1)=":"</formula>
    </cfRule>
    <cfRule type="expression" dxfId="1046" priority="4640">
      <formula>#REF!="D"</formula>
    </cfRule>
    <cfRule type="expression" dxfId="1045" priority="4641">
      <formula>#REF!="A"</formula>
    </cfRule>
    <cfRule type="expression" dxfId="1044" priority="4642">
      <formula>#REF!="E"</formula>
    </cfRule>
  </conditionalFormatting>
  <conditionalFormatting sqref="F13:J13">
    <cfRule type="expression" dxfId="1043" priority="30">
      <formula>$A13="x"</formula>
    </cfRule>
    <cfRule type="expression" dxfId="1042" priority="31">
      <formula>RIGHT($C13,1)=":"</formula>
    </cfRule>
  </conditionalFormatting>
  <conditionalFormatting sqref="F13:J13">
    <cfRule type="expression" dxfId="1041" priority="29">
      <formula>$K13="Invalid"</formula>
    </cfRule>
  </conditionalFormatting>
  <conditionalFormatting sqref="F13:I13">
    <cfRule type="expression" dxfId="1040" priority="28">
      <formula>AND($K13="Invalid",F13="x")</formula>
    </cfRule>
  </conditionalFormatting>
  <conditionalFormatting sqref="J26">
    <cfRule type="expression" dxfId="1039" priority="26">
      <formula>$A26="x"</formula>
    </cfRule>
    <cfRule type="expression" dxfId="1038" priority="27">
      <formula>RIGHT($C26,1)=":"</formula>
    </cfRule>
  </conditionalFormatting>
  <conditionalFormatting sqref="J26">
    <cfRule type="expression" dxfId="1037" priority="25">
      <formula>$K26="Invalid"</formula>
    </cfRule>
  </conditionalFormatting>
  <conditionalFormatting sqref="J48">
    <cfRule type="expression" dxfId="1036" priority="23">
      <formula>$A48="x"</formula>
    </cfRule>
    <cfRule type="expression" dxfId="1035" priority="24">
      <formula>RIGHT($C48,1)=":"</formula>
    </cfRule>
  </conditionalFormatting>
  <conditionalFormatting sqref="J48">
    <cfRule type="expression" dxfId="1034" priority="22">
      <formula>$K48="Invalid"</formula>
    </cfRule>
  </conditionalFormatting>
  <conditionalFormatting sqref="J64">
    <cfRule type="expression" dxfId="1033" priority="20">
      <formula>$A64="x"</formula>
    </cfRule>
    <cfRule type="expression" dxfId="1032" priority="21">
      <formula>RIGHT($C64,1)=":"</formula>
    </cfRule>
  </conditionalFormatting>
  <conditionalFormatting sqref="J64">
    <cfRule type="expression" dxfId="1031" priority="19">
      <formula>$K64="Invalid"</formula>
    </cfRule>
  </conditionalFormatting>
  <conditionalFormatting sqref="J65">
    <cfRule type="expression" dxfId="1030" priority="17">
      <formula>$A65="x"</formula>
    </cfRule>
    <cfRule type="expression" dxfId="1029" priority="18">
      <formula>RIGHT($C65,1)=":"</formula>
    </cfRule>
  </conditionalFormatting>
  <conditionalFormatting sqref="J65">
    <cfRule type="expression" dxfId="1028" priority="16">
      <formula>$K65="Invalid"</formula>
    </cfRule>
  </conditionalFormatting>
  <conditionalFormatting sqref="J74">
    <cfRule type="expression" dxfId="1027" priority="14">
      <formula>$A74="x"</formula>
    </cfRule>
    <cfRule type="expression" dxfId="1026" priority="15">
      <formula>RIGHT($C74,1)=":"</formula>
    </cfRule>
  </conditionalFormatting>
  <conditionalFormatting sqref="J74">
    <cfRule type="expression" dxfId="1025" priority="13">
      <formula>$K74="Invalid"</formula>
    </cfRule>
  </conditionalFormatting>
  <conditionalFormatting sqref="J75:J79">
    <cfRule type="expression" dxfId="1024" priority="11">
      <formula>$A75="x"</formula>
    </cfRule>
    <cfRule type="expression" dxfId="1023" priority="12">
      <formula>RIGHT($C75,1)=":"</formula>
    </cfRule>
  </conditionalFormatting>
  <conditionalFormatting sqref="J75:J79">
    <cfRule type="expression" dxfId="1022" priority="10">
      <formula>$K75="Invalid"</formula>
    </cfRule>
  </conditionalFormatting>
  <conditionalFormatting sqref="J80">
    <cfRule type="expression" dxfId="1021" priority="8">
      <formula>$A80="x"</formula>
    </cfRule>
    <cfRule type="expression" dxfId="1020" priority="9">
      <formula>RIGHT($C80,1)=":"</formula>
    </cfRule>
  </conditionalFormatting>
  <conditionalFormatting sqref="J80">
    <cfRule type="expression" dxfId="1019" priority="7">
      <formula>$K80="Invalid"</formula>
    </cfRule>
  </conditionalFormatting>
  <conditionalFormatting sqref="J83">
    <cfRule type="expression" dxfId="1018" priority="5">
      <formula>$A83="x"</formula>
    </cfRule>
    <cfRule type="expression" dxfId="1017" priority="6">
      <formula>RIGHT($C83,1)=":"</formula>
    </cfRule>
  </conditionalFormatting>
  <conditionalFormatting sqref="J83">
    <cfRule type="expression" dxfId="1016" priority="4">
      <formula>$K83="Invalid"</formula>
    </cfRule>
  </conditionalFormatting>
  <conditionalFormatting sqref="J84">
    <cfRule type="expression" dxfId="1015" priority="2">
      <formula>$A84="x"</formula>
    </cfRule>
    <cfRule type="expression" dxfId="1014" priority="3">
      <formula>RIGHT($C84,1)=":"</formula>
    </cfRule>
  </conditionalFormatting>
  <conditionalFormatting sqref="J84">
    <cfRule type="expression" dxfId="1013" priority="1">
      <formula>$K84="Invalid"</formula>
    </cfRule>
  </conditionalFormatting>
  <dataValidations count="1">
    <dataValidation type="list" allowBlank="1" showInputMessage="1" showErrorMessage="1" sqref="D7:I100 A7:A100">
      <formula1>"x"</formula1>
    </dataValidation>
  </dataValidations>
  <pageMargins left="0.7" right="0.7" top="0.75" bottom="0.75" header="0.3" footer="0.3"/>
  <pageSetup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AJ500"/>
  <sheetViews>
    <sheetView showGridLines="0" zoomScale="150" zoomScaleNormal="150" zoomScalePageLayoutView="150" workbookViewId="0">
      <pane ySplit="6" topLeftCell="A16" activePane="bottomLeft" state="frozen"/>
      <selection activeCell="D3" sqref="D3:I3"/>
      <selection pane="bottomLeft" activeCell="J17" sqref="J17"/>
    </sheetView>
  </sheetViews>
  <sheetFormatPr defaultColWidth="0" defaultRowHeight="14.25"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9" width="8.625" style="115" hidden="1" customWidth="1"/>
    <col min="20" max="20" width="0" style="115" hidden="1" customWidth="1"/>
    <col min="21" max="27" width="8.625" style="115" hidden="1" customWidth="1"/>
    <col min="28" max="28" width="0" style="115" hidden="1" customWidth="1"/>
    <col min="29" max="35" width="8.625" style="115" hidden="1" customWidth="1"/>
    <col min="36" max="36" width="0" style="115" hidden="1" customWidth="1"/>
    <col min="37" max="16384" width="8.625" style="115" hidden="1"/>
  </cols>
  <sheetData>
    <row r="1" spans="1:11" s="114" customFormat="1" ht="18.75" x14ac:dyDescent="0.3">
      <c r="A1" s="114" t="str">
        <f>ClientName</f>
        <v>City of Garden Grove</v>
      </c>
    </row>
    <row r="2" spans="1:11" x14ac:dyDescent="0.2">
      <c r="A2" s="115" t="s">
        <v>82</v>
      </c>
    </row>
    <row r="3" spans="1:11" x14ac:dyDescent="0.2">
      <c r="A3" s="115" t="s">
        <v>437</v>
      </c>
      <c r="C3" s="116"/>
      <c r="D3" s="179" t="s">
        <v>1501</v>
      </c>
      <c r="E3" s="179"/>
      <c r="F3" s="179"/>
      <c r="G3" s="179"/>
      <c r="H3" s="179"/>
      <c r="I3" s="179"/>
    </row>
    <row r="4" spans="1:11" ht="18.600000000000001" customHeight="1" x14ac:dyDescent="0.2">
      <c r="A4" s="177" t="s">
        <v>25</v>
      </c>
      <c r="B4" s="177"/>
      <c r="C4" s="177"/>
      <c r="D4" s="180" t="s">
        <v>94</v>
      </c>
      <c r="E4" s="180"/>
      <c r="F4" s="180"/>
      <c r="G4" s="180"/>
      <c r="H4" s="180"/>
      <c r="I4" s="180"/>
      <c r="J4" s="180" t="s">
        <v>95</v>
      </c>
      <c r="K4" s="117"/>
    </row>
    <row r="5" spans="1:11" ht="18.600000000000001" customHeight="1" x14ac:dyDescent="0.2">
      <c r="A5" s="178"/>
      <c r="B5" s="178"/>
      <c r="C5" s="178"/>
      <c r="D5" s="181"/>
      <c r="E5" s="181"/>
      <c r="F5" s="181"/>
      <c r="G5" s="181"/>
      <c r="H5" s="181"/>
      <c r="I5" s="181"/>
      <c r="J5" s="181"/>
      <c r="K5" s="118"/>
    </row>
    <row r="6" spans="1:11"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137" customFormat="1" x14ac:dyDescent="0.3">
      <c r="A7" s="128" t="s">
        <v>110</v>
      </c>
      <c r="B7" s="129" t="s">
        <v>437</v>
      </c>
      <c r="C7" s="130" t="s">
        <v>266</v>
      </c>
      <c r="D7" s="131"/>
      <c r="E7" s="131"/>
      <c r="F7" s="131"/>
      <c r="G7" s="131"/>
      <c r="H7" s="131"/>
      <c r="I7" s="131"/>
      <c r="J7" s="132"/>
      <c r="K7" s="136" t="str">
        <f t="shared" ref="K7:K38" si="0">IF(C7="","",
IF(OR(A1="x",RIGHT(C7,1)=":"),"",
IF(COUNTA(D7:I7)&gt;1,"Invalid",
IF(D7="x",$D$6,IF(E7="x",$E$6,IF(F7="x",$F$6,IF(G7="x",$G$6,IF(H7="x",$H$6,IF(I7="x",$I$6,"")))))))))</f>
        <v/>
      </c>
    </row>
    <row r="8" spans="1:11" s="137" customFormat="1" ht="42.75" x14ac:dyDescent="0.3">
      <c r="A8" s="128"/>
      <c r="B8" s="129" t="s">
        <v>1762</v>
      </c>
      <c r="C8" s="138" t="s">
        <v>438</v>
      </c>
      <c r="D8" s="146" t="s">
        <v>110</v>
      </c>
      <c r="E8" s="78"/>
      <c r="F8" s="78"/>
      <c r="G8" s="78"/>
      <c r="H8" s="78"/>
      <c r="I8" s="78"/>
      <c r="J8" s="84" t="s">
        <v>2627</v>
      </c>
      <c r="K8" s="136" t="str">
        <f t="shared" si="0"/>
        <v>SUP</v>
      </c>
    </row>
    <row r="9" spans="1:11" s="137" customFormat="1" ht="42.75" x14ac:dyDescent="0.3">
      <c r="A9" s="128"/>
      <c r="B9" s="129" t="s">
        <v>1763</v>
      </c>
      <c r="C9" s="138" t="s">
        <v>439</v>
      </c>
      <c r="D9" s="146" t="s">
        <v>110</v>
      </c>
      <c r="E9" s="78"/>
      <c r="F9" s="78"/>
      <c r="G9" s="78"/>
      <c r="H9" s="78"/>
      <c r="I9" s="78"/>
      <c r="J9" s="76"/>
      <c r="K9" s="136" t="str">
        <f t="shared" si="0"/>
        <v>SUP</v>
      </c>
    </row>
    <row r="10" spans="1:11" s="137" customFormat="1" ht="99.75" x14ac:dyDescent="0.3">
      <c r="A10" s="128"/>
      <c r="B10" s="129" t="s">
        <v>1764</v>
      </c>
      <c r="C10" s="138" t="s">
        <v>440</v>
      </c>
      <c r="D10" s="146" t="s">
        <v>110</v>
      </c>
      <c r="E10" s="78"/>
      <c r="F10" s="78"/>
      <c r="G10" s="78"/>
      <c r="H10" s="78"/>
      <c r="I10" s="78"/>
      <c r="J10" s="76"/>
      <c r="K10" s="136" t="str">
        <f t="shared" si="0"/>
        <v>SUP</v>
      </c>
    </row>
    <row r="11" spans="1:11" s="137" customFormat="1" ht="42.75" x14ac:dyDescent="0.3">
      <c r="A11" s="128"/>
      <c r="B11" s="129" t="s">
        <v>1765</v>
      </c>
      <c r="C11" s="138" t="s">
        <v>441</v>
      </c>
      <c r="D11" s="146" t="s">
        <v>110</v>
      </c>
      <c r="E11" s="78"/>
      <c r="F11" s="78"/>
      <c r="G11" s="78"/>
      <c r="H11" s="78"/>
      <c r="I11" s="78"/>
      <c r="J11" s="76"/>
      <c r="K11" s="136" t="str">
        <f t="shared" si="0"/>
        <v>SUP</v>
      </c>
    </row>
    <row r="12" spans="1:11" s="137" customFormat="1" ht="99.75" x14ac:dyDescent="0.3">
      <c r="A12" s="128"/>
      <c r="B12" s="129" t="s">
        <v>1766</v>
      </c>
      <c r="C12" s="138" t="s">
        <v>442</v>
      </c>
      <c r="D12" s="146" t="s">
        <v>110</v>
      </c>
      <c r="E12" s="78"/>
      <c r="F12" s="78"/>
      <c r="G12" s="78"/>
      <c r="H12" s="78"/>
      <c r="I12" s="78"/>
      <c r="J12" s="76"/>
      <c r="K12" s="136" t="str">
        <f t="shared" si="0"/>
        <v>SUP</v>
      </c>
    </row>
    <row r="13" spans="1:11" s="137" customFormat="1" ht="71.25" x14ac:dyDescent="0.3">
      <c r="A13" s="128"/>
      <c r="B13" s="129" t="s">
        <v>1767</v>
      </c>
      <c r="C13" s="138" t="s">
        <v>1318</v>
      </c>
      <c r="D13" s="78"/>
      <c r="E13" s="78"/>
      <c r="F13" s="146" t="s">
        <v>110</v>
      </c>
      <c r="G13" s="78"/>
      <c r="H13" s="78"/>
      <c r="I13" s="78"/>
      <c r="J13" s="76" t="s">
        <v>2640</v>
      </c>
      <c r="K13" s="136" t="str">
        <f t="shared" si="0"/>
        <v/>
      </c>
    </row>
    <row r="14" spans="1:11" s="137" customFormat="1" ht="57" x14ac:dyDescent="0.3">
      <c r="A14" s="128"/>
      <c r="B14" s="129" t="s">
        <v>1768</v>
      </c>
      <c r="C14" s="138" t="s">
        <v>443</v>
      </c>
      <c r="D14" s="146" t="s">
        <v>110</v>
      </c>
      <c r="E14" s="78"/>
      <c r="F14" s="78"/>
      <c r="G14" s="78"/>
      <c r="H14" s="78"/>
      <c r="I14" s="78"/>
      <c r="J14" s="76"/>
      <c r="K14" s="136" t="str">
        <f t="shared" si="0"/>
        <v>SUP</v>
      </c>
    </row>
    <row r="15" spans="1:11" s="137" customFormat="1" ht="128.25" x14ac:dyDescent="0.3">
      <c r="A15" s="128"/>
      <c r="B15" s="129" t="s">
        <v>1769</v>
      </c>
      <c r="C15" s="138" t="s">
        <v>444</v>
      </c>
      <c r="D15" s="146" t="s">
        <v>110</v>
      </c>
      <c r="E15" s="78"/>
      <c r="F15" s="78"/>
      <c r="G15" s="78"/>
      <c r="H15" s="78"/>
      <c r="I15" s="78"/>
      <c r="J15" s="76"/>
      <c r="K15" s="136" t="str">
        <f t="shared" si="0"/>
        <v>SUP</v>
      </c>
    </row>
    <row r="16" spans="1:11" s="137" customFormat="1" ht="57" x14ac:dyDescent="0.3">
      <c r="A16" s="128"/>
      <c r="B16" s="129" t="s">
        <v>1770</v>
      </c>
      <c r="C16" s="138" t="s">
        <v>445</v>
      </c>
      <c r="D16" s="146" t="s">
        <v>110</v>
      </c>
      <c r="E16" s="78"/>
      <c r="F16" s="78"/>
      <c r="G16" s="78"/>
      <c r="H16" s="78"/>
      <c r="I16" s="78"/>
      <c r="J16" s="76"/>
      <c r="K16" s="136" t="str">
        <f t="shared" si="0"/>
        <v>SUP</v>
      </c>
    </row>
    <row r="17" spans="1:11" s="137" customFormat="1" ht="57" x14ac:dyDescent="0.3">
      <c r="A17" s="128"/>
      <c r="B17" s="129" t="s">
        <v>1771</v>
      </c>
      <c r="C17" s="138" t="s">
        <v>446</v>
      </c>
      <c r="D17" s="146" t="s">
        <v>110</v>
      </c>
      <c r="E17" s="78"/>
      <c r="F17" s="78"/>
      <c r="G17" s="78"/>
      <c r="H17" s="78"/>
      <c r="I17" s="78"/>
      <c r="J17" s="76"/>
      <c r="K17" s="136" t="str">
        <f t="shared" si="0"/>
        <v>SUP</v>
      </c>
    </row>
    <row r="18" spans="1:11" s="137" customFormat="1" ht="57" x14ac:dyDescent="0.3">
      <c r="A18" s="128"/>
      <c r="B18" s="129" t="s">
        <v>1771</v>
      </c>
      <c r="C18" s="138" t="s">
        <v>447</v>
      </c>
      <c r="D18" s="78"/>
      <c r="E18" s="78"/>
      <c r="F18" s="78"/>
      <c r="G18" s="78"/>
      <c r="H18" s="78"/>
      <c r="I18" s="78"/>
      <c r="J18" s="76"/>
      <c r="K18" s="136" t="str">
        <f t="shared" si="0"/>
        <v/>
      </c>
    </row>
    <row r="19" spans="1:11" s="137" customFormat="1" ht="28.5" x14ac:dyDescent="0.3">
      <c r="A19" s="128"/>
      <c r="B19" s="129" t="s">
        <v>1772</v>
      </c>
      <c r="C19" s="139" t="s">
        <v>448</v>
      </c>
      <c r="D19" s="146" t="s">
        <v>110</v>
      </c>
      <c r="E19" s="78"/>
      <c r="F19" s="78"/>
      <c r="G19" s="78"/>
      <c r="H19" s="78"/>
      <c r="I19" s="78"/>
      <c r="J19" s="76"/>
      <c r="K19" s="136" t="str">
        <f t="shared" si="0"/>
        <v>SUP</v>
      </c>
    </row>
    <row r="20" spans="1:11" s="137" customFormat="1" ht="42.75" x14ac:dyDescent="0.3">
      <c r="A20" s="128"/>
      <c r="B20" s="129" t="s">
        <v>1773</v>
      </c>
      <c r="C20" s="139" t="s">
        <v>449</v>
      </c>
      <c r="D20" s="146" t="s">
        <v>110</v>
      </c>
      <c r="E20" s="78"/>
      <c r="F20" s="78"/>
      <c r="G20" s="78"/>
      <c r="H20" s="78"/>
      <c r="I20" s="78"/>
      <c r="J20" s="76"/>
      <c r="K20" s="136" t="str">
        <f t="shared" si="0"/>
        <v>SUP</v>
      </c>
    </row>
    <row r="21" spans="1:11" s="137" customFormat="1" ht="57" x14ac:dyDescent="0.3">
      <c r="A21" s="128"/>
      <c r="B21" s="129" t="s">
        <v>1774</v>
      </c>
      <c r="C21" s="139" t="s">
        <v>450</v>
      </c>
      <c r="D21" s="146"/>
      <c r="E21" s="146" t="s">
        <v>110</v>
      </c>
      <c r="F21" s="78"/>
      <c r="G21" s="78"/>
      <c r="H21" s="78"/>
      <c r="I21" s="78"/>
      <c r="J21" s="76" t="s">
        <v>2574</v>
      </c>
      <c r="K21" s="136" t="str">
        <f t="shared" si="0"/>
        <v>MOD</v>
      </c>
    </row>
    <row r="22" spans="1:11" s="137" customFormat="1" ht="57" x14ac:dyDescent="0.3">
      <c r="A22" s="128"/>
      <c r="B22" s="129" t="s">
        <v>1775</v>
      </c>
      <c r="C22" s="139" t="s">
        <v>451</v>
      </c>
      <c r="D22" s="146" t="s">
        <v>110</v>
      </c>
      <c r="E22" s="78"/>
      <c r="F22" s="78"/>
      <c r="G22" s="78"/>
      <c r="H22" s="78"/>
      <c r="I22" s="78"/>
      <c r="J22" s="76"/>
      <c r="K22" s="136" t="str">
        <f t="shared" si="0"/>
        <v>SUP</v>
      </c>
    </row>
    <row r="23" spans="1:11" s="137" customFormat="1" ht="42.75" x14ac:dyDescent="0.3">
      <c r="A23" s="128"/>
      <c r="B23" s="129" t="s">
        <v>1776</v>
      </c>
      <c r="C23" s="138" t="s">
        <v>452</v>
      </c>
      <c r="D23" s="146" t="s">
        <v>110</v>
      </c>
      <c r="E23" s="78"/>
      <c r="F23" s="78"/>
      <c r="G23" s="78"/>
      <c r="H23" s="78"/>
      <c r="I23" s="78"/>
      <c r="J23" s="76"/>
      <c r="K23" s="136" t="str">
        <f t="shared" si="0"/>
        <v>SUP</v>
      </c>
    </row>
    <row r="24" spans="1:11" s="137" customFormat="1" ht="42.75" x14ac:dyDescent="0.3">
      <c r="A24" s="128"/>
      <c r="B24" s="129" t="s">
        <v>1777</v>
      </c>
      <c r="C24" s="138" t="s">
        <v>453</v>
      </c>
      <c r="D24" s="146" t="s">
        <v>110</v>
      </c>
      <c r="E24" s="78"/>
      <c r="F24" s="78"/>
      <c r="G24" s="78"/>
      <c r="H24" s="78"/>
      <c r="I24" s="78"/>
      <c r="J24" s="76" t="s">
        <v>2648</v>
      </c>
      <c r="K24" s="136" t="str">
        <f t="shared" si="0"/>
        <v>SUP</v>
      </c>
    </row>
    <row r="25" spans="1:11" s="137" customFormat="1" ht="85.5" x14ac:dyDescent="0.3">
      <c r="A25" s="128"/>
      <c r="B25" s="129" t="s">
        <v>1778</v>
      </c>
      <c r="C25" s="138" t="s">
        <v>454</v>
      </c>
      <c r="D25" s="146" t="s">
        <v>110</v>
      </c>
      <c r="E25" s="78"/>
      <c r="F25" s="78"/>
      <c r="G25" s="78"/>
      <c r="H25" s="78"/>
      <c r="I25" s="78"/>
      <c r="J25" s="76"/>
      <c r="K25" s="136" t="str">
        <f t="shared" si="0"/>
        <v>SUP</v>
      </c>
    </row>
    <row r="26" spans="1:11" s="137" customFormat="1" ht="114" x14ac:dyDescent="0.3">
      <c r="A26" s="128"/>
      <c r="B26" s="129" t="s">
        <v>1779</v>
      </c>
      <c r="C26" s="138" t="s">
        <v>455</v>
      </c>
      <c r="D26" s="146" t="s">
        <v>110</v>
      </c>
      <c r="E26" s="78"/>
      <c r="F26" s="78"/>
      <c r="G26" s="78"/>
      <c r="H26" s="78"/>
      <c r="I26" s="78"/>
      <c r="J26" s="76"/>
      <c r="K26" s="136" t="str">
        <f t="shared" si="0"/>
        <v>SUP</v>
      </c>
    </row>
    <row r="27" spans="1:11" s="137" customFormat="1" ht="99.75" x14ac:dyDescent="0.3">
      <c r="A27" s="128"/>
      <c r="B27" s="129" t="s">
        <v>1780</v>
      </c>
      <c r="C27" s="138" t="s">
        <v>456</v>
      </c>
      <c r="D27" s="146" t="s">
        <v>110</v>
      </c>
      <c r="E27" s="78"/>
      <c r="F27" s="78"/>
      <c r="G27" s="78"/>
      <c r="H27" s="78"/>
      <c r="I27" s="78"/>
      <c r="J27" s="76"/>
      <c r="K27" s="136" t="str">
        <f t="shared" si="0"/>
        <v>SUP</v>
      </c>
    </row>
    <row r="28" spans="1:11" s="137" customFormat="1" ht="28.5" x14ac:dyDescent="0.3">
      <c r="A28" s="128"/>
      <c r="B28" s="129" t="s">
        <v>1781</v>
      </c>
      <c r="C28" s="138" t="s">
        <v>457</v>
      </c>
      <c r="D28" s="146" t="s">
        <v>110</v>
      </c>
      <c r="E28" s="78"/>
      <c r="F28" s="78"/>
      <c r="G28" s="78"/>
      <c r="H28" s="78"/>
      <c r="I28" s="78"/>
      <c r="J28" s="76"/>
      <c r="K28" s="136" t="str">
        <f t="shared" si="0"/>
        <v>SUP</v>
      </c>
    </row>
    <row r="29" spans="1:11" s="137" customFormat="1" ht="42.75" x14ac:dyDescent="0.3">
      <c r="A29" s="128"/>
      <c r="B29" s="129" t="s">
        <v>1782</v>
      </c>
      <c r="C29" s="138" t="s">
        <v>458</v>
      </c>
      <c r="D29" s="78"/>
      <c r="E29" s="78"/>
      <c r="F29" s="78"/>
      <c r="G29" s="146" t="s">
        <v>110</v>
      </c>
      <c r="H29" s="78"/>
      <c r="I29" s="78"/>
      <c r="J29" s="76" t="s">
        <v>2641</v>
      </c>
      <c r="K29" s="136" t="str">
        <f t="shared" si="0"/>
        <v>CST</v>
      </c>
    </row>
    <row r="30" spans="1:11" s="137" customFormat="1" ht="42.75" x14ac:dyDescent="0.3">
      <c r="A30" s="128"/>
      <c r="B30" s="129" t="s">
        <v>1783</v>
      </c>
      <c r="C30" s="138" t="s">
        <v>459</v>
      </c>
      <c r="D30" s="146" t="s">
        <v>110</v>
      </c>
      <c r="E30" s="78"/>
      <c r="F30" s="78"/>
      <c r="G30" s="78"/>
      <c r="H30" s="78"/>
      <c r="I30" s="78"/>
      <c r="J30" s="76"/>
      <c r="K30" s="136" t="str">
        <f t="shared" si="0"/>
        <v>SUP</v>
      </c>
    </row>
    <row r="31" spans="1:11" s="137" customFormat="1" ht="71.25" x14ac:dyDescent="0.3">
      <c r="A31" s="128"/>
      <c r="B31" s="129" t="s">
        <v>1784</v>
      </c>
      <c r="C31" s="138" t="s">
        <v>460</v>
      </c>
      <c r="D31" s="78"/>
      <c r="E31" s="146" t="s">
        <v>110</v>
      </c>
      <c r="F31" s="78"/>
      <c r="G31" s="78"/>
      <c r="H31" s="78"/>
      <c r="I31" s="78"/>
      <c r="J31" s="76" t="s">
        <v>2626</v>
      </c>
      <c r="K31" s="136" t="str">
        <f t="shared" si="0"/>
        <v>MOD</v>
      </c>
    </row>
    <row r="32" spans="1:11" s="137" customFormat="1" ht="42.75" x14ac:dyDescent="0.3">
      <c r="A32" s="128"/>
      <c r="B32" s="129" t="s">
        <v>1785</v>
      </c>
      <c r="C32" s="138" t="s">
        <v>461</v>
      </c>
      <c r="D32" s="146" t="s">
        <v>110</v>
      </c>
      <c r="E32" s="78"/>
      <c r="F32" s="78"/>
      <c r="G32" s="78"/>
      <c r="H32" s="78"/>
      <c r="I32" s="78"/>
      <c r="J32" s="76"/>
      <c r="K32" s="136" t="str">
        <f t="shared" si="0"/>
        <v>SUP</v>
      </c>
    </row>
    <row r="33" spans="1:11" s="137" customFormat="1" ht="57" x14ac:dyDescent="0.3">
      <c r="A33" s="128"/>
      <c r="B33" s="129" t="s">
        <v>1786</v>
      </c>
      <c r="C33" s="138" t="s">
        <v>1319</v>
      </c>
      <c r="D33" s="146" t="s">
        <v>110</v>
      </c>
      <c r="E33" s="78"/>
      <c r="F33" s="78"/>
      <c r="G33" s="78"/>
      <c r="H33" s="78"/>
      <c r="I33" s="78"/>
      <c r="J33" s="76"/>
      <c r="K33" s="136" t="str">
        <f t="shared" si="0"/>
        <v>SUP</v>
      </c>
    </row>
    <row r="34" spans="1:11" s="137" customFormat="1" ht="42.75" x14ac:dyDescent="0.3">
      <c r="A34" s="128"/>
      <c r="B34" s="129" t="s">
        <v>1787</v>
      </c>
      <c r="C34" s="138" t="s">
        <v>462</v>
      </c>
      <c r="D34" s="146" t="s">
        <v>110</v>
      </c>
      <c r="E34" s="78"/>
      <c r="F34" s="78"/>
      <c r="G34" s="78"/>
      <c r="H34" s="78"/>
      <c r="I34" s="78"/>
      <c r="J34" s="76"/>
      <c r="K34" s="136" t="str">
        <f t="shared" si="0"/>
        <v>SUP</v>
      </c>
    </row>
    <row r="35" spans="1:11" s="137" customFormat="1" ht="71.25" x14ac:dyDescent="0.3">
      <c r="A35" s="128"/>
      <c r="B35" s="129" t="s">
        <v>1788</v>
      </c>
      <c r="C35" s="138" t="s">
        <v>463</v>
      </c>
      <c r="D35" s="146" t="s">
        <v>110</v>
      </c>
      <c r="E35" s="78"/>
      <c r="F35" s="78"/>
      <c r="G35" s="78"/>
      <c r="H35" s="78"/>
      <c r="I35" s="78"/>
      <c r="J35" s="76"/>
      <c r="K35" s="136" t="str">
        <f t="shared" si="0"/>
        <v>SUP</v>
      </c>
    </row>
    <row r="36" spans="1:11" s="137" customFormat="1" ht="71.25" x14ac:dyDescent="0.3">
      <c r="A36" s="128"/>
      <c r="B36" s="129" t="s">
        <v>1789</v>
      </c>
      <c r="C36" s="138" t="s">
        <v>464</v>
      </c>
      <c r="D36" s="146" t="s">
        <v>110</v>
      </c>
      <c r="E36" s="78"/>
      <c r="F36" s="78"/>
      <c r="G36" s="78"/>
      <c r="H36" s="78"/>
      <c r="I36" s="78"/>
      <c r="J36" s="76"/>
      <c r="K36" s="136" t="str">
        <f t="shared" si="0"/>
        <v>SUP</v>
      </c>
    </row>
    <row r="37" spans="1:11" s="137" customFormat="1" ht="42.75" x14ac:dyDescent="0.3">
      <c r="A37" s="128"/>
      <c r="B37" s="129" t="s">
        <v>1789</v>
      </c>
      <c r="C37" s="138" t="s">
        <v>465</v>
      </c>
      <c r="D37" s="78"/>
      <c r="E37" s="78"/>
      <c r="F37" s="78"/>
      <c r="G37" s="78"/>
      <c r="H37" s="78"/>
      <c r="I37" s="78"/>
      <c r="J37" s="76"/>
      <c r="K37" s="136" t="str">
        <f t="shared" si="0"/>
        <v/>
      </c>
    </row>
    <row r="38" spans="1:11" s="137" customFormat="1" ht="42.75" x14ac:dyDescent="0.3">
      <c r="A38" s="128"/>
      <c r="B38" s="129" t="s">
        <v>1790</v>
      </c>
      <c r="C38" s="139" t="s">
        <v>466</v>
      </c>
      <c r="D38" s="146" t="s">
        <v>110</v>
      </c>
      <c r="E38" s="78"/>
      <c r="F38" s="78"/>
      <c r="G38" s="78"/>
      <c r="H38" s="78"/>
      <c r="I38" s="78"/>
      <c r="J38" s="76"/>
      <c r="K38" s="136" t="str">
        <f t="shared" si="0"/>
        <v>SUP</v>
      </c>
    </row>
    <row r="39" spans="1:11" s="137" customFormat="1" ht="28.5" x14ac:dyDescent="0.3">
      <c r="A39" s="128"/>
      <c r="B39" s="129" t="s">
        <v>1791</v>
      </c>
      <c r="C39" s="139" t="s">
        <v>467</v>
      </c>
      <c r="D39" s="146" t="s">
        <v>110</v>
      </c>
      <c r="E39" s="78"/>
      <c r="F39" s="78"/>
      <c r="G39" s="78"/>
      <c r="H39" s="78"/>
      <c r="I39" s="78"/>
      <c r="J39" s="76"/>
      <c r="K39" s="136" t="str">
        <f t="shared" ref="K39:K70" si="1">IF(C39="","",
IF(OR(A33="x",RIGHT(C39,1)=":"),"",
IF(COUNTA(D39:I39)&gt;1,"Invalid",
IF(D39="x",$D$6,IF(E39="x",$E$6,IF(F39="x",$F$6,IF(G39="x",$G$6,IF(H39="x",$H$6,IF(I39="x",$I$6,"")))))))))</f>
        <v>SUP</v>
      </c>
    </row>
    <row r="40" spans="1:11" s="137" customFormat="1" ht="28.5" x14ac:dyDescent="0.3">
      <c r="A40" s="128"/>
      <c r="B40" s="129" t="s">
        <v>1792</v>
      </c>
      <c r="C40" s="139" t="s">
        <v>468</v>
      </c>
      <c r="D40" s="146" t="s">
        <v>110</v>
      </c>
      <c r="E40" s="78"/>
      <c r="F40" s="78"/>
      <c r="G40" s="78"/>
      <c r="H40" s="78"/>
      <c r="I40" s="78"/>
      <c r="J40" s="76"/>
      <c r="K40" s="136" t="str">
        <f t="shared" si="1"/>
        <v>SUP</v>
      </c>
    </row>
    <row r="41" spans="1:11" s="137" customFormat="1" x14ac:dyDescent="0.3">
      <c r="A41" s="128" t="s">
        <v>110</v>
      </c>
      <c r="B41" s="129" t="s">
        <v>1792</v>
      </c>
      <c r="C41" s="138" t="s">
        <v>469</v>
      </c>
      <c r="D41" s="78"/>
      <c r="E41" s="78"/>
      <c r="F41" s="78"/>
      <c r="G41" s="78"/>
      <c r="H41" s="78"/>
      <c r="I41" s="78"/>
      <c r="J41" s="76"/>
      <c r="K41" s="136" t="str">
        <f t="shared" si="1"/>
        <v/>
      </c>
    </row>
    <row r="42" spans="1:11" s="137" customFormat="1" ht="57" x14ac:dyDescent="0.3">
      <c r="A42" s="128"/>
      <c r="B42" s="129" t="s">
        <v>1793</v>
      </c>
      <c r="C42" s="138" t="s">
        <v>470</v>
      </c>
      <c r="D42" s="146" t="s">
        <v>110</v>
      </c>
      <c r="E42" s="78"/>
      <c r="F42" s="78"/>
      <c r="G42" s="78"/>
      <c r="H42" s="78"/>
      <c r="I42" s="78"/>
      <c r="J42" s="76"/>
      <c r="K42" s="136" t="str">
        <f t="shared" si="1"/>
        <v>SUP</v>
      </c>
    </row>
    <row r="43" spans="1:11" s="137" customFormat="1" ht="57" x14ac:dyDescent="0.3">
      <c r="A43" s="128"/>
      <c r="B43" s="129" t="s">
        <v>1794</v>
      </c>
      <c r="C43" s="138" t="s">
        <v>471</v>
      </c>
      <c r="D43" s="146" t="s">
        <v>110</v>
      </c>
      <c r="E43" s="78"/>
      <c r="F43" s="78"/>
      <c r="G43" s="78"/>
      <c r="H43" s="78"/>
      <c r="I43" s="78"/>
      <c r="J43" s="76"/>
      <c r="K43" s="136" t="str">
        <f t="shared" si="1"/>
        <v>SUP</v>
      </c>
    </row>
    <row r="44" spans="1:11" s="137" customFormat="1" ht="42.75" x14ac:dyDescent="0.3">
      <c r="A44" s="128"/>
      <c r="B44" s="129" t="s">
        <v>1795</v>
      </c>
      <c r="C44" s="138" t="s">
        <v>472</v>
      </c>
      <c r="D44" s="146" t="s">
        <v>110</v>
      </c>
      <c r="E44" s="78"/>
      <c r="F44" s="78"/>
      <c r="G44" s="78"/>
      <c r="H44" s="78"/>
      <c r="I44" s="78"/>
      <c r="J44" s="76"/>
      <c r="K44" s="136" t="str">
        <f t="shared" si="1"/>
        <v>SUP</v>
      </c>
    </row>
    <row r="45" spans="1:11" s="137" customFormat="1" ht="71.25" x14ac:dyDescent="0.3">
      <c r="A45" s="128"/>
      <c r="B45" s="129" t="s">
        <v>1796</v>
      </c>
      <c r="C45" s="138" t="s">
        <v>473</v>
      </c>
      <c r="D45" s="146" t="s">
        <v>110</v>
      </c>
      <c r="E45" s="78"/>
      <c r="F45" s="78"/>
      <c r="G45" s="78"/>
      <c r="H45" s="78"/>
      <c r="I45" s="78"/>
      <c r="J45" s="76"/>
      <c r="K45" s="136" t="str">
        <f t="shared" si="1"/>
        <v>SUP</v>
      </c>
    </row>
    <row r="46" spans="1:11" s="137" customFormat="1" x14ac:dyDescent="0.3">
      <c r="A46" s="128" t="s">
        <v>110</v>
      </c>
      <c r="B46" s="129" t="s">
        <v>1796</v>
      </c>
      <c r="C46" s="138" t="s">
        <v>474</v>
      </c>
      <c r="D46" s="78"/>
      <c r="E46" s="78"/>
      <c r="F46" s="78"/>
      <c r="G46" s="78"/>
      <c r="H46" s="78"/>
      <c r="I46" s="78"/>
      <c r="J46" s="76"/>
      <c r="K46" s="136" t="str">
        <f t="shared" si="1"/>
        <v/>
      </c>
    </row>
    <row r="47" spans="1:11" s="137" customFormat="1" ht="42.75" x14ac:dyDescent="0.3">
      <c r="A47" s="128"/>
      <c r="B47" s="129" t="s">
        <v>1797</v>
      </c>
      <c r="C47" s="138" t="s">
        <v>475</v>
      </c>
      <c r="D47" s="146" t="s">
        <v>110</v>
      </c>
      <c r="E47" s="78"/>
      <c r="F47" s="78"/>
      <c r="G47" s="78"/>
      <c r="H47" s="78"/>
      <c r="I47" s="78"/>
      <c r="J47" s="76"/>
      <c r="K47" s="136" t="str">
        <f t="shared" si="1"/>
        <v/>
      </c>
    </row>
    <row r="48" spans="1:11" s="137" customFormat="1" ht="42.75" x14ac:dyDescent="0.3">
      <c r="A48" s="128"/>
      <c r="B48" s="129" t="s">
        <v>1797</v>
      </c>
      <c r="C48" s="138" t="s">
        <v>476</v>
      </c>
      <c r="D48" s="78"/>
      <c r="E48" s="78"/>
      <c r="F48" s="78"/>
      <c r="G48" s="78"/>
      <c r="H48" s="78"/>
      <c r="I48" s="78"/>
      <c r="J48" s="76"/>
      <c r="K48" s="136" t="str">
        <f t="shared" si="1"/>
        <v/>
      </c>
    </row>
    <row r="49" spans="1:11" s="137" customFormat="1" ht="42.75" x14ac:dyDescent="0.3">
      <c r="A49" s="128"/>
      <c r="B49" s="129" t="s">
        <v>1798</v>
      </c>
      <c r="C49" s="139" t="s">
        <v>477</v>
      </c>
      <c r="D49" s="78"/>
      <c r="E49" s="146" t="s">
        <v>110</v>
      </c>
      <c r="F49" s="78"/>
      <c r="G49" s="78"/>
      <c r="H49" s="78"/>
      <c r="I49" s="78"/>
      <c r="J49" s="76" t="s">
        <v>2633</v>
      </c>
      <c r="K49" s="136" t="str">
        <f t="shared" si="1"/>
        <v>MOD</v>
      </c>
    </row>
    <row r="50" spans="1:11" s="137" customFormat="1" ht="42.75" x14ac:dyDescent="0.3">
      <c r="A50" s="128"/>
      <c r="B50" s="129" t="s">
        <v>1799</v>
      </c>
      <c r="C50" s="139" t="s">
        <v>478</v>
      </c>
      <c r="D50" s="78"/>
      <c r="E50" s="146" t="s">
        <v>110</v>
      </c>
      <c r="F50" s="78"/>
      <c r="G50" s="78"/>
      <c r="H50" s="78"/>
      <c r="I50" s="78"/>
      <c r="J50" s="76" t="s">
        <v>2633</v>
      </c>
      <c r="K50" s="136" t="str">
        <f t="shared" si="1"/>
        <v>MOD</v>
      </c>
    </row>
    <row r="51" spans="1:11" s="137" customFormat="1" ht="42.75" x14ac:dyDescent="0.3">
      <c r="A51" s="128"/>
      <c r="B51" s="129" t="s">
        <v>1800</v>
      </c>
      <c r="C51" s="139" t="s">
        <v>479</v>
      </c>
      <c r="D51" s="78"/>
      <c r="E51" s="146" t="s">
        <v>110</v>
      </c>
      <c r="F51" s="78"/>
      <c r="G51" s="78"/>
      <c r="H51" s="78"/>
      <c r="I51" s="78"/>
      <c r="J51" s="76" t="s">
        <v>2633</v>
      </c>
      <c r="K51" s="136" t="str">
        <f t="shared" si="1"/>
        <v>MOD</v>
      </c>
    </row>
    <row r="52" spans="1:11" s="137" customFormat="1" ht="42.75" x14ac:dyDescent="0.3">
      <c r="A52" s="128"/>
      <c r="B52" s="129" t="s">
        <v>1801</v>
      </c>
      <c r="C52" s="139" t="s">
        <v>480</v>
      </c>
      <c r="D52" s="78"/>
      <c r="E52" s="146" t="s">
        <v>110</v>
      </c>
      <c r="F52" s="78"/>
      <c r="G52" s="78"/>
      <c r="H52" s="78"/>
      <c r="I52" s="78"/>
      <c r="J52" s="76" t="s">
        <v>2633</v>
      </c>
      <c r="K52" s="136" t="str">
        <f t="shared" si="1"/>
        <v/>
      </c>
    </row>
    <row r="53" spans="1:11" s="137" customFormat="1" ht="42.75" x14ac:dyDescent="0.3">
      <c r="A53" s="128"/>
      <c r="B53" s="129" t="s">
        <v>1802</v>
      </c>
      <c r="C53" s="139" t="s">
        <v>481</v>
      </c>
      <c r="D53" s="78"/>
      <c r="E53" s="146" t="s">
        <v>110</v>
      </c>
      <c r="F53" s="78"/>
      <c r="G53" s="78"/>
      <c r="H53" s="78"/>
      <c r="I53" s="78"/>
      <c r="J53" s="76" t="s">
        <v>2633</v>
      </c>
      <c r="K53" s="136" t="str">
        <f t="shared" si="1"/>
        <v>MOD</v>
      </c>
    </row>
    <row r="54" spans="1:11" s="137" customFormat="1" ht="57" x14ac:dyDescent="0.3">
      <c r="A54" s="128"/>
      <c r="B54" s="129" t="s">
        <v>1803</v>
      </c>
      <c r="C54" s="138" t="s">
        <v>482</v>
      </c>
      <c r="D54" s="78"/>
      <c r="E54" s="146" t="s">
        <v>110</v>
      </c>
      <c r="F54" s="78"/>
      <c r="G54" s="78"/>
      <c r="H54" s="78"/>
      <c r="I54" s="78"/>
      <c r="J54" s="76" t="s">
        <v>2633</v>
      </c>
      <c r="K54" s="136" t="str">
        <f t="shared" si="1"/>
        <v>MOD</v>
      </c>
    </row>
    <row r="55" spans="1:11" s="137" customFormat="1" ht="57" x14ac:dyDescent="0.3">
      <c r="A55" s="128"/>
      <c r="B55" s="129" t="s">
        <v>1804</v>
      </c>
      <c r="C55" s="138" t="s">
        <v>483</v>
      </c>
      <c r="D55" s="146" t="s">
        <v>110</v>
      </c>
      <c r="E55" s="78"/>
      <c r="F55" s="78"/>
      <c r="G55" s="78"/>
      <c r="H55" s="78"/>
      <c r="I55" s="78"/>
      <c r="J55" s="76"/>
      <c r="K55" s="136" t="str">
        <f t="shared" si="1"/>
        <v>SUP</v>
      </c>
    </row>
    <row r="56" spans="1:11" s="137" customFormat="1" ht="71.25" x14ac:dyDescent="0.3">
      <c r="A56" s="128"/>
      <c r="B56" s="129" t="s">
        <v>1805</v>
      </c>
      <c r="C56" s="138" t="s">
        <v>484</v>
      </c>
      <c r="D56" s="78"/>
      <c r="E56" s="146" t="s">
        <v>110</v>
      </c>
      <c r="F56" s="78"/>
      <c r="G56" s="78"/>
      <c r="H56" s="78"/>
      <c r="I56" s="78"/>
      <c r="J56" s="76" t="s">
        <v>2642</v>
      </c>
      <c r="K56" s="136" t="str">
        <f t="shared" si="1"/>
        <v>MOD</v>
      </c>
    </row>
    <row r="57" spans="1:11" s="137" customFormat="1" ht="71.25" x14ac:dyDescent="0.3">
      <c r="A57" s="128"/>
      <c r="B57" s="129" t="s">
        <v>1806</v>
      </c>
      <c r="C57" s="138" t="s">
        <v>1320</v>
      </c>
      <c r="D57" s="78"/>
      <c r="E57" s="146" t="s">
        <v>110</v>
      </c>
      <c r="F57" s="78"/>
      <c r="G57" s="78"/>
      <c r="H57" s="78"/>
      <c r="I57" s="78"/>
      <c r="J57" s="76" t="s">
        <v>2633</v>
      </c>
      <c r="K57" s="136" t="str">
        <f t="shared" si="1"/>
        <v>MOD</v>
      </c>
    </row>
    <row r="58" spans="1:11" s="137" customFormat="1" hidden="1" x14ac:dyDescent="0.3">
      <c r="A58" s="128"/>
      <c r="B58" s="129" t="s">
        <v>295</v>
      </c>
      <c r="C58" s="134"/>
      <c r="D58" s="131"/>
      <c r="E58" s="131"/>
      <c r="F58" s="131"/>
      <c r="G58" s="131"/>
      <c r="H58" s="131"/>
      <c r="I58" s="131"/>
      <c r="J58" s="132"/>
      <c r="K58" s="133" t="str">
        <f t="shared" si="1"/>
        <v/>
      </c>
    </row>
    <row r="59" spans="1:11" s="137" customFormat="1" hidden="1" x14ac:dyDescent="0.3">
      <c r="A59" s="128"/>
      <c r="B59" s="129" t="s">
        <v>295</v>
      </c>
      <c r="C59" s="134"/>
      <c r="D59" s="131"/>
      <c r="E59" s="131"/>
      <c r="F59" s="131"/>
      <c r="G59" s="131"/>
      <c r="H59" s="131"/>
      <c r="I59" s="131"/>
      <c r="J59" s="132"/>
      <c r="K59" s="133" t="str">
        <f t="shared" si="1"/>
        <v/>
      </c>
    </row>
    <row r="60" spans="1:11" s="137" customFormat="1" hidden="1" x14ac:dyDescent="0.3">
      <c r="A60" s="128"/>
      <c r="B60" s="129" t="s">
        <v>295</v>
      </c>
      <c r="C60" s="134"/>
      <c r="D60" s="131"/>
      <c r="E60" s="131"/>
      <c r="F60" s="131"/>
      <c r="G60" s="131"/>
      <c r="H60" s="131"/>
      <c r="I60" s="131"/>
      <c r="J60" s="132"/>
      <c r="K60" s="133" t="str">
        <f t="shared" si="1"/>
        <v/>
      </c>
    </row>
    <row r="61" spans="1:11" s="137" customFormat="1" hidden="1" x14ac:dyDescent="0.3">
      <c r="A61" s="128"/>
      <c r="B61" s="129" t="s">
        <v>295</v>
      </c>
      <c r="C61" s="134"/>
      <c r="D61" s="131"/>
      <c r="E61" s="131"/>
      <c r="F61" s="131"/>
      <c r="G61" s="131"/>
      <c r="H61" s="131"/>
      <c r="I61" s="131"/>
      <c r="J61" s="132"/>
      <c r="K61" s="133" t="str">
        <f t="shared" si="1"/>
        <v/>
      </c>
    </row>
    <row r="62" spans="1:11" s="137" customFormat="1" hidden="1" x14ac:dyDescent="0.3">
      <c r="A62" s="128"/>
      <c r="B62" s="129" t="s">
        <v>295</v>
      </c>
      <c r="C62" s="134"/>
      <c r="D62" s="131"/>
      <c r="E62" s="131"/>
      <c r="F62" s="131"/>
      <c r="G62" s="131"/>
      <c r="H62" s="131"/>
      <c r="I62" s="131"/>
      <c r="J62" s="132"/>
      <c r="K62" s="133" t="str">
        <f t="shared" si="1"/>
        <v/>
      </c>
    </row>
    <row r="63" spans="1:11" s="137" customFormat="1" hidden="1" x14ac:dyDescent="0.3">
      <c r="A63" s="128"/>
      <c r="B63" s="129" t="s">
        <v>295</v>
      </c>
      <c r="C63" s="134"/>
      <c r="D63" s="131"/>
      <c r="E63" s="131"/>
      <c r="F63" s="131"/>
      <c r="G63" s="131"/>
      <c r="H63" s="131"/>
      <c r="I63" s="131"/>
      <c r="J63" s="132"/>
      <c r="K63" s="133" t="str">
        <f t="shared" si="1"/>
        <v/>
      </c>
    </row>
    <row r="64" spans="1:11" s="137" customFormat="1" hidden="1" x14ac:dyDescent="0.3">
      <c r="A64" s="128"/>
      <c r="B64" s="129" t="s">
        <v>295</v>
      </c>
      <c r="C64" s="134"/>
      <c r="D64" s="131"/>
      <c r="E64" s="131"/>
      <c r="F64" s="131"/>
      <c r="G64" s="131"/>
      <c r="H64" s="131"/>
      <c r="I64" s="131"/>
      <c r="J64" s="132"/>
      <c r="K64" s="133" t="str">
        <f t="shared" si="1"/>
        <v/>
      </c>
    </row>
    <row r="65" spans="1:11" s="137" customFormat="1" hidden="1" x14ac:dyDescent="0.3">
      <c r="A65" s="128"/>
      <c r="B65" s="129" t="s">
        <v>295</v>
      </c>
      <c r="C65" s="134"/>
      <c r="D65" s="131"/>
      <c r="E65" s="131"/>
      <c r="F65" s="131"/>
      <c r="G65" s="131"/>
      <c r="H65" s="131"/>
      <c r="I65" s="131"/>
      <c r="J65" s="132"/>
      <c r="K65" s="133" t="str">
        <f t="shared" si="1"/>
        <v/>
      </c>
    </row>
    <row r="66" spans="1:11" s="137" customFormat="1" hidden="1" x14ac:dyDescent="0.3">
      <c r="A66" s="128"/>
      <c r="B66" s="129" t="s">
        <v>295</v>
      </c>
      <c r="C66" s="134"/>
      <c r="D66" s="131"/>
      <c r="E66" s="131"/>
      <c r="F66" s="131"/>
      <c r="G66" s="131"/>
      <c r="H66" s="131"/>
      <c r="I66" s="131"/>
      <c r="J66" s="132"/>
      <c r="K66" s="133" t="str">
        <f t="shared" si="1"/>
        <v/>
      </c>
    </row>
    <row r="67" spans="1:11" s="137" customFormat="1" hidden="1" x14ac:dyDescent="0.3">
      <c r="A67" s="128"/>
      <c r="B67" s="129" t="s">
        <v>295</v>
      </c>
      <c r="C67" s="134"/>
      <c r="D67" s="131"/>
      <c r="E67" s="131"/>
      <c r="F67" s="131"/>
      <c r="G67" s="131"/>
      <c r="H67" s="131"/>
      <c r="I67" s="131"/>
      <c r="J67" s="132"/>
      <c r="K67" s="133" t="str">
        <f t="shared" si="1"/>
        <v/>
      </c>
    </row>
    <row r="68" spans="1:11" s="137" customFormat="1" hidden="1" x14ac:dyDescent="0.3">
      <c r="A68" s="128"/>
      <c r="B68" s="129" t="s">
        <v>295</v>
      </c>
      <c r="C68" s="134"/>
      <c r="D68" s="131"/>
      <c r="E68" s="131"/>
      <c r="F68" s="131"/>
      <c r="G68" s="131"/>
      <c r="H68" s="131"/>
      <c r="I68" s="131"/>
      <c r="J68" s="132"/>
      <c r="K68" s="133" t="str">
        <f t="shared" si="1"/>
        <v/>
      </c>
    </row>
    <row r="69" spans="1:11" s="137" customFormat="1" hidden="1" x14ac:dyDescent="0.3">
      <c r="A69" s="128"/>
      <c r="B69" s="129" t="s">
        <v>295</v>
      </c>
      <c r="C69" s="134"/>
      <c r="D69" s="131"/>
      <c r="E69" s="131"/>
      <c r="F69" s="131"/>
      <c r="G69" s="131"/>
      <c r="H69" s="131"/>
      <c r="I69" s="131"/>
      <c r="J69" s="132"/>
      <c r="K69" s="133" t="str">
        <f t="shared" si="1"/>
        <v/>
      </c>
    </row>
    <row r="70" spans="1:11" s="137" customFormat="1" hidden="1" x14ac:dyDescent="0.3">
      <c r="A70" s="128"/>
      <c r="B70" s="129" t="s">
        <v>295</v>
      </c>
      <c r="C70" s="134"/>
      <c r="D70" s="131"/>
      <c r="E70" s="131"/>
      <c r="F70" s="131"/>
      <c r="G70" s="131"/>
      <c r="H70" s="131"/>
      <c r="I70" s="131"/>
      <c r="J70" s="132"/>
      <c r="K70" s="133" t="str">
        <f t="shared" si="1"/>
        <v/>
      </c>
    </row>
    <row r="71" spans="1:11" s="137" customFormat="1" hidden="1" x14ac:dyDescent="0.3">
      <c r="A71" s="128"/>
      <c r="B71" s="129" t="s">
        <v>295</v>
      </c>
      <c r="C71" s="134"/>
      <c r="D71" s="131"/>
      <c r="E71" s="131"/>
      <c r="F71" s="131"/>
      <c r="G71" s="131"/>
      <c r="H71" s="131"/>
      <c r="I71" s="131"/>
      <c r="J71" s="132"/>
      <c r="K71" s="133" t="str">
        <f t="shared" ref="K71:K100" si="2">IF(C71="","",
IF(OR(A65="x",RIGHT(C71,1)=":"),"",
IF(COUNTA(D71:I71)&gt;1,"Invalid",
IF(D71="x",$D$6,IF(E71="x",$E$6,IF(F71="x",$F$6,IF(G71="x",$G$6,IF(H71="x",$H$6,IF(I71="x",$I$6,"")))))))))</f>
        <v/>
      </c>
    </row>
    <row r="72" spans="1:11" s="137" customFormat="1" hidden="1" x14ac:dyDescent="0.3">
      <c r="A72" s="128"/>
      <c r="B72" s="129" t="s">
        <v>295</v>
      </c>
      <c r="C72" s="134"/>
      <c r="D72" s="131"/>
      <c r="E72" s="131"/>
      <c r="F72" s="131"/>
      <c r="G72" s="131"/>
      <c r="H72" s="131"/>
      <c r="I72" s="131"/>
      <c r="J72" s="132"/>
      <c r="K72" s="133" t="str">
        <f t="shared" si="2"/>
        <v/>
      </c>
    </row>
    <row r="73" spans="1:11" s="137" customFormat="1" hidden="1" x14ac:dyDescent="0.3">
      <c r="A73" s="128"/>
      <c r="B73" s="129" t="s">
        <v>295</v>
      </c>
      <c r="C73" s="134"/>
      <c r="D73" s="131"/>
      <c r="E73" s="131"/>
      <c r="F73" s="131"/>
      <c r="G73" s="131"/>
      <c r="H73" s="131"/>
      <c r="I73" s="131"/>
      <c r="J73" s="132"/>
      <c r="K73" s="133" t="str">
        <f t="shared" si="2"/>
        <v/>
      </c>
    </row>
    <row r="74" spans="1:11" s="137" customFormat="1" hidden="1" x14ac:dyDescent="0.3">
      <c r="A74" s="128"/>
      <c r="B74" s="129" t="s">
        <v>295</v>
      </c>
      <c r="C74" s="134"/>
      <c r="D74" s="131"/>
      <c r="E74" s="131"/>
      <c r="F74" s="131"/>
      <c r="G74" s="131"/>
      <c r="H74" s="131"/>
      <c r="I74" s="131"/>
      <c r="J74" s="132"/>
      <c r="K74" s="133" t="str">
        <f t="shared" si="2"/>
        <v/>
      </c>
    </row>
    <row r="75" spans="1:11" s="137" customFormat="1" hidden="1" x14ac:dyDescent="0.3">
      <c r="A75" s="128"/>
      <c r="B75" s="129" t="s">
        <v>295</v>
      </c>
      <c r="C75" s="134"/>
      <c r="D75" s="131"/>
      <c r="E75" s="131"/>
      <c r="F75" s="131"/>
      <c r="G75" s="131"/>
      <c r="H75" s="131"/>
      <c r="I75" s="131"/>
      <c r="J75" s="132"/>
      <c r="K75" s="133" t="str">
        <f t="shared" si="2"/>
        <v/>
      </c>
    </row>
    <row r="76" spans="1:11" s="137" customFormat="1" hidden="1" x14ac:dyDescent="0.3">
      <c r="A76" s="128"/>
      <c r="B76" s="129" t="s">
        <v>295</v>
      </c>
      <c r="C76" s="134"/>
      <c r="D76" s="131"/>
      <c r="E76" s="131"/>
      <c r="F76" s="131"/>
      <c r="G76" s="131"/>
      <c r="H76" s="131"/>
      <c r="I76" s="131"/>
      <c r="J76" s="132"/>
      <c r="K76" s="133" t="str">
        <f t="shared" si="2"/>
        <v/>
      </c>
    </row>
    <row r="77" spans="1:11" s="137" customFormat="1" hidden="1" x14ac:dyDescent="0.3">
      <c r="A77" s="128"/>
      <c r="B77" s="129" t="s">
        <v>295</v>
      </c>
      <c r="C77" s="134"/>
      <c r="D77" s="131"/>
      <c r="E77" s="131"/>
      <c r="F77" s="131"/>
      <c r="G77" s="131"/>
      <c r="H77" s="131"/>
      <c r="I77" s="131"/>
      <c r="J77" s="132"/>
      <c r="K77" s="133" t="str">
        <f t="shared" si="2"/>
        <v/>
      </c>
    </row>
    <row r="78" spans="1:11" s="137" customFormat="1" hidden="1" x14ac:dyDescent="0.3">
      <c r="A78" s="128"/>
      <c r="B78" s="129" t="s">
        <v>295</v>
      </c>
      <c r="C78" s="134"/>
      <c r="D78" s="131"/>
      <c r="E78" s="131"/>
      <c r="F78" s="131"/>
      <c r="G78" s="131"/>
      <c r="H78" s="131"/>
      <c r="I78" s="131"/>
      <c r="J78" s="132"/>
      <c r="K78" s="133" t="str">
        <f t="shared" si="2"/>
        <v/>
      </c>
    </row>
    <row r="79" spans="1:11" s="137" customFormat="1" hidden="1" x14ac:dyDescent="0.3">
      <c r="A79" s="128"/>
      <c r="B79" s="129" t="s">
        <v>295</v>
      </c>
      <c r="C79" s="134"/>
      <c r="D79" s="131"/>
      <c r="E79" s="131"/>
      <c r="F79" s="131"/>
      <c r="G79" s="131"/>
      <c r="H79" s="131"/>
      <c r="I79" s="131"/>
      <c r="J79" s="132"/>
      <c r="K79" s="133" t="str">
        <f t="shared" si="2"/>
        <v/>
      </c>
    </row>
    <row r="80" spans="1:11" s="137" customFormat="1" hidden="1" x14ac:dyDescent="0.3">
      <c r="A80" s="128"/>
      <c r="B80" s="129" t="s">
        <v>295</v>
      </c>
      <c r="C80" s="134"/>
      <c r="D80" s="131"/>
      <c r="E80" s="131"/>
      <c r="F80" s="131"/>
      <c r="G80" s="131"/>
      <c r="H80" s="131"/>
      <c r="I80" s="131"/>
      <c r="J80" s="132"/>
      <c r="K80" s="133" t="str">
        <f t="shared" si="2"/>
        <v/>
      </c>
    </row>
    <row r="81" spans="1:11" s="137" customFormat="1" hidden="1" x14ac:dyDescent="0.3">
      <c r="A81" s="128"/>
      <c r="B81" s="129" t="s">
        <v>295</v>
      </c>
      <c r="C81" s="134"/>
      <c r="D81" s="131"/>
      <c r="E81" s="131"/>
      <c r="F81" s="131"/>
      <c r="G81" s="131"/>
      <c r="H81" s="131"/>
      <c r="I81" s="131"/>
      <c r="J81" s="132"/>
      <c r="K81" s="133" t="str">
        <f t="shared" si="2"/>
        <v/>
      </c>
    </row>
    <row r="82" spans="1:11" s="137" customFormat="1" hidden="1" x14ac:dyDescent="0.3">
      <c r="A82" s="128"/>
      <c r="B82" s="129" t="s">
        <v>295</v>
      </c>
      <c r="C82" s="134"/>
      <c r="D82" s="131"/>
      <c r="E82" s="131"/>
      <c r="F82" s="131"/>
      <c r="G82" s="131"/>
      <c r="H82" s="131"/>
      <c r="I82" s="131"/>
      <c r="J82" s="132"/>
      <c r="K82" s="133" t="str">
        <f t="shared" si="2"/>
        <v/>
      </c>
    </row>
    <row r="83" spans="1:11" s="137" customFormat="1" hidden="1" x14ac:dyDescent="0.3">
      <c r="A83" s="128"/>
      <c r="B83" s="129" t="s">
        <v>295</v>
      </c>
      <c r="C83" s="134"/>
      <c r="D83" s="131"/>
      <c r="E83" s="131"/>
      <c r="F83" s="131"/>
      <c r="G83" s="131"/>
      <c r="H83" s="131"/>
      <c r="I83" s="131"/>
      <c r="J83" s="132"/>
      <c r="K83" s="133" t="str">
        <f t="shared" si="2"/>
        <v/>
      </c>
    </row>
    <row r="84" spans="1:11" s="137" customFormat="1" hidden="1" x14ac:dyDescent="0.3">
      <c r="A84" s="128"/>
      <c r="B84" s="129" t="s">
        <v>295</v>
      </c>
      <c r="C84" s="134"/>
      <c r="D84" s="131"/>
      <c r="E84" s="131"/>
      <c r="F84" s="131"/>
      <c r="G84" s="131"/>
      <c r="H84" s="131"/>
      <c r="I84" s="131"/>
      <c r="J84" s="132"/>
      <c r="K84" s="133" t="str">
        <f t="shared" si="2"/>
        <v/>
      </c>
    </row>
    <row r="85" spans="1:11" s="137" customFormat="1" hidden="1" x14ac:dyDescent="0.3">
      <c r="A85" s="128"/>
      <c r="B85" s="129" t="s">
        <v>295</v>
      </c>
      <c r="C85" s="134"/>
      <c r="D85" s="131"/>
      <c r="E85" s="131"/>
      <c r="F85" s="131"/>
      <c r="G85" s="131"/>
      <c r="H85" s="131"/>
      <c r="I85" s="131"/>
      <c r="J85" s="132"/>
      <c r="K85" s="133" t="str">
        <f t="shared" si="2"/>
        <v/>
      </c>
    </row>
    <row r="86" spans="1:11" s="137" customFormat="1" hidden="1" x14ac:dyDescent="0.3">
      <c r="A86" s="128"/>
      <c r="B86" s="129" t="s">
        <v>295</v>
      </c>
      <c r="C86" s="134"/>
      <c r="D86" s="131"/>
      <c r="E86" s="131"/>
      <c r="F86" s="131"/>
      <c r="G86" s="131"/>
      <c r="H86" s="131"/>
      <c r="I86" s="131"/>
      <c r="J86" s="132"/>
      <c r="K86" s="133" t="str">
        <f t="shared" si="2"/>
        <v/>
      </c>
    </row>
    <row r="87" spans="1:11" s="137" customFormat="1" hidden="1" x14ac:dyDescent="0.3">
      <c r="A87" s="128"/>
      <c r="B87" s="129" t="s">
        <v>295</v>
      </c>
      <c r="C87" s="134"/>
      <c r="D87" s="131"/>
      <c r="E87" s="131"/>
      <c r="F87" s="131"/>
      <c r="G87" s="131"/>
      <c r="H87" s="131"/>
      <c r="I87" s="131"/>
      <c r="J87" s="132"/>
      <c r="K87" s="133" t="str">
        <f t="shared" si="2"/>
        <v/>
      </c>
    </row>
    <row r="88" spans="1:11" s="137" customFormat="1" hidden="1" x14ac:dyDescent="0.3">
      <c r="A88" s="128"/>
      <c r="B88" s="129" t="s">
        <v>295</v>
      </c>
      <c r="C88" s="134"/>
      <c r="D88" s="131"/>
      <c r="E88" s="131"/>
      <c r="F88" s="131"/>
      <c r="G88" s="131"/>
      <c r="H88" s="131"/>
      <c r="I88" s="131"/>
      <c r="J88" s="132"/>
      <c r="K88" s="133" t="str">
        <f t="shared" si="2"/>
        <v/>
      </c>
    </row>
    <row r="89" spans="1:11" s="137" customFormat="1" hidden="1" x14ac:dyDescent="0.3">
      <c r="A89" s="128"/>
      <c r="B89" s="129" t="s">
        <v>295</v>
      </c>
      <c r="C89" s="134"/>
      <c r="D89" s="131"/>
      <c r="E89" s="131"/>
      <c r="F89" s="131"/>
      <c r="G89" s="131"/>
      <c r="H89" s="131"/>
      <c r="I89" s="131"/>
      <c r="J89" s="132"/>
      <c r="K89" s="133" t="str">
        <f t="shared" si="2"/>
        <v/>
      </c>
    </row>
    <row r="90" spans="1:11" s="137" customFormat="1" hidden="1" x14ac:dyDescent="0.3">
      <c r="A90" s="128"/>
      <c r="B90" s="129" t="s">
        <v>295</v>
      </c>
      <c r="C90" s="134"/>
      <c r="D90" s="131"/>
      <c r="E90" s="131"/>
      <c r="F90" s="131"/>
      <c r="G90" s="131"/>
      <c r="H90" s="131"/>
      <c r="I90" s="131"/>
      <c r="J90" s="132"/>
      <c r="K90" s="133" t="str">
        <f t="shared" si="2"/>
        <v/>
      </c>
    </row>
    <row r="91" spans="1:11" s="137" customFormat="1" hidden="1" x14ac:dyDescent="0.3">
      <c r="A91" s="128"/>
      <c r="B91" s="129" t="s">
        <v>295</v>
      </c>
      <c r="C91" s="134"/>
      <c r="D91" s="131"/>
      <c r="E91" s="131"/>
      <c r="F91" s="131"/>
      <c r="G91" s="131"/>
      <c r="H91" s="131"/>
      <c r="I91" s="131"/>
      <c r="J91" s="132"/>
      <c r="K91" s="133" t="str">
        <f t="shared" si="2"/>
        <v/>
      </c>
    </row>
    <row r="92" spans="1:11" s="137" customFormat="1" hidden="1" x14ac:dyDescent="0.3">
      <c r="A92" s="128"/>
      <c r="B92" s="129" t="s">
        <v>295</v>
      </c>
      <c r="C92" s="134"/>
      <c r="D92" s="131"/>
      <c r="E92" s="131"/>
      <c r="F92" s="131"/>
      <c r="G92" s="131"/>
      <c r="H92" s="131"/>
      <c r="I92" s="131"/>
      <c r="J92" s="132"/>
      <c r="K92" s="133" t="str">
        <f t="shared" si="2"/>
        <v/>
      </c>
    </row>
    <row r="93" spans="1:11" s="137" customFormat="1" hidden="1" x14ac:dyDescent="0.3">
      <c r="A93" s="128"/>
      <c r="B93" s="129" t="s">
        <v>295</v>
      </c>
      <c r="C93" s="134"/>
      <c r="D93" s="131"/>
      <c r="E93" s="131"/>
      <c r="F93" s="131"/>
      <c r="G93" s="131"/>
      <c r="H93" s="131"/>
      <c r="I93" s="131"/>
      <c r="J93" s="132"/>
      <c r="K93" s="133" t="str">
        <f t="shared" si="2"/>
        <v/>
      </c>
    </row>
    <row r="94" spans="1:11" s="137" customFormat="1" hidden="1" x14ac:dyDescent="0.3">
      <c r="A94" s="128"/>
      <c r="B94" s="129" t="s">
        <v>295</v>
      </c>
      <c r="C94" s="134"/>
      <c r="D94" s="131"/>
      <c r="E94" s="131"/>
      <c r="F94" s="131"/>
      <c r="G94" s="131"/>
      <c r="H94" s="131"/>
      <c r="I94" s="131"/>
      <c r="J94" s="132"/>
      <c r="K94" s="133" t="str">
        <f t="shared" si="2"/>
        <v/>
      </c>
    </row>
    <row r="95" spans="1:11" s="137" customFormat="1" hidden="1" x14ac:dyDescent="0.3">
      <c r="A95" s="128"/>
      <c r="B95" s="129" t="s">
        <v>295</v>
      </c>
      <c r="C95" s="134"/>
      <c r="D95" s="131"/>
      <c r="E95" s="131"/>
      <c r="F95" s="131"/>
      <c r="G95" s="131"/>
      <c r="H95" s="131"/>
      <c r="I95" s="131"/>
      <c r="J95" s="132"/>
      <c r="K95" s="133" t="str">
        <f t="shared" si="2"/>
        <v/>
      </c>
    </row>
    <row r="96" spans="1:11" s="137" customFormat="1" hidden="1" x14ac:dyDescent="0.3">
      <c r="A96" s="128"/>
      <c r="B96" s="129" t="s">
        <v>295</v>
      </c>
      <c r="C96" s="134"/>
      <c r="D96" s="131"/>
      <c r="E96" s="131"/>
      <c r="F96" s="131"/>
      <c r="G96" s="131"/>
      <c r="H96" s="131"/>
      <c r="I96" s="131"/>
      <c r="J96" s="132"/>
      <c r="K96" s="133" t="str">
        <f t="shared" si="2"/>
        <v/>
      </c>
    </row>
    <row r="97" spans="1:11" s="137" customFormat="1" hidden="1" x14ac:dyDescent="0.3">
      <c r="A97" s="128"/>
      <c r="B97" s="129" t="s">
        <v>295</v>
      </c>
      <c r="C97" s="134"/>
      <c r="D97" s="131"/>
      <c r="E97" s="131"/>
      <c r="F97" s="131"/>
      <c r="G97" s="131"/>
      <c r="H97" s="131"/>
      <c r="I97" s="131"/>
      <c r="J97" s="132"/>
      <c r="K97" s="133" t="str">
        <f t="shared" si="2"/>
        <v/>
      </c>
    </row>
    <row r="98" spans="1:11" s="137" customFormat="1" hidden="1" x14ac:dyDescent="0.3">
      <c r="A98" s="128"/>
      <c r="B98" s="129" t="s">
        <v>295</v>
      </c>
      <c r="C98" s="134"/>
      <c r="D98" s="131"/>
      <c r="E98" s="131"/>
      <c r="F98" s="131"/>
      <c r="G98" s="131"/>
      <c r="H98" s="131"/>
      <c r="I98" s="131"/>
      <c r="J98" s="132"/>
      <c r="K98" s="133" t="str">
        <f t="shared" si="2"/>
        <v/>
      </c>
    </row>
    <row r="99" spans="1:11" s="137" customFormat="1" hidden="1" x14ac:dyDescent="0.3">
      <c r="A99" s="128"/>
      <c r="B99" s="129" t="s">
        <v>295</v>
      </c>
      <c r="C99" s="134"/>
      <c r="D99" s="131"/>
      <c r="E99" s="131"/>
      <c r="F99" s="131"/>
      <c r="G99" s="131"/>
      <c r="H99" s="131"/>
      <c r="I99" s="131"/>
      <c r="J99" s="132"/>
      <c r="K99" s="133" t="str">
        <f t="shared" si="2"/>
        <v/>
      </c>
    </row>
    <row r="100" spans="1:11" s="137" customFormat="1" hidden="1" x14ac:dyDescent="0.3">
      <c r="A100" s="128"/>
      <c r="B100" s="129" t="s">
        <v>295</v>
      </c>
      <c r="C100" s="134"/>
      <c r="D100" s="131"/>
      <c r="E100" s="131"/>
      <c r="F100" s="131"/>
      <c r="G100" s="131"/>
      <c r="H100" s="131"/>
      <c r="I100" s="131"/>
      <c r="J100" s="132"/>
      <c r="K100" s="133" t="str">
        <f t="shared" si="2"/>
        <v/>
      </c>
    </row>
    <row r="101" spans="1:11" hidden="1" x14ac:dyDescent="0.2"/>
    <row r="102" spans="1:11" hidden="1" x14ac:dyDescent="0.2"/>
    <row r="103" spans="1:11" hidden="1" x14ac:dyDescent="0.2"/>
    <row r="104" spans="1:11" hidden="1" x14ac:dyDescent="0.2"/>
    <row r="105" spans="1:11" hidden="1" x14ac:dyDescent="0.2"/>
    <row r="106" spans="1:11" hidden="1" x14ac:dyDescent="0.2"/>
    <row r="107" spans="1:11" hidden="1" x14ac:dyDescent="0.2"/>
    <row r="108" spans="1:11" hidden="1" x14ac:dyDescent="0.2"/>
    <row r="109" spans="1:11" hidden="1" x14ac:dyDescent="0.2"/>
    <row r="110" spans="1:11" hidden="1" x14ac:dyDescent="0.2"/>
    <row r="111" spans="1:11" hidden="1" x14ac:dyDescent="0.2"/>
    <row r="112" spans="1:11"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sheetData>
  <sheetProtection algorithmName="SHA-512" hashValue="+qcy6i3LStm3QE1O73/nkrntnVXQacnq9FYfh1v6/UHOmZgrD4olgCF+c6uWjdA1rLI5jdjavEM5tYOTSkW01g==" saltValue="MLpdgmmlbNIx3eV7xuCU6A==" spinCount="100000" sheet="1"/>
  <mergeCells count="4">
    <mergeCell ref="J4:J5"/>
    <mergeCell ref="D3:I3"/>
    <mergeCell ref="A4:C5"/>
    <mergeCell ref="D4:I5"/>
  </mergeCells>
  <conditionalFormatting sqref="A35:A100">
    <cfRule type="expression" dxfId="1012" priority="78">
      <formula>A35="x"</formula>
    </cfRule>
  </conditionalFormatting>
  <conditionalFormatting sqref="B7:B100">
    <cfRule type="expression" dxfId="1011" priority="54">
      <formula>A7="x"</formula>
    </cfRule>
    <cfRule type="expression" dxfId="1010" priority="77">
      <formula>RIGHT(C7,1)=":"</formula>
    </cfRule>
  </conditionalFormatting>
  <conditionalFormatting sqref="E7:K7 E9:K12 E8:I8 K8 E14:K20 E13 G13:K13 E22:K28 F21:I21 K21 E30:K30 E29:F29 H29:K29 E32:K48 F31:I31 K31 E55:K55 F49:I53 K49:K54 E58:K100 F56:K56 K57">
    <cfRule type="expression" dxfId="1009" priority="64">
      <formula>$A7="x"</formula>
    </cfRule>
    <cfRule type="expression" dxfId="1008" priority="71">
      <formula>RIGHT($C7,1)=":"</formula>
    </cfRule>
  </conditionalFormatting>
  <conditionalFormatting sqref="D7 D13 D18 D29 D31 D37 D41 D46 D48:D54 D56:D100">
    <cfRule type="expression" dxfId="1007" priority="56">
      <formula>A7="x"</formula>
    </cfRule>
    <cfRule type="expression" dxfId="1006" priority="57">
      <formula>RIGHT(C7,1)=":"</formula>
    </cfRule>
  </conditionalFormatting>
  <conditionalFormatting sqref="D7:J7 D18:J18 E8:I8 E9:J12 D13:E13 G13:J13 E14:J17 E19:J20 F21:I21 E22:J28 D29:F29 H29:J29 E30:J30 D31 F31:I31 D37:J37 E32:J36 D41:J41 E38:J40 D46:J46 E42:J45 D48:J48 E47:J47 D58:J100 F49:I53 D49:D54 E55:J55 F56:J56 D56:D57">
    <cfRule type="expression" dxfId="1005" priority="63">
      <formula>$K7="Invalid"</formula>
    </cfRule>
  </conditionalFormatting>
  <conditionalFormatting sqref="D7:I7 D18:I18 E8:I12 D13:E13 G13:I13 E14:I17 E19:I20 F21:I21 E22:I28 D29:F29 H29:I29 E30:I30 D31 F31:I31 D37:I37 E32:I36 D41:I41 E38:I40 D46:I46 E42:I45 D48:I48 E47:I47 D58:I100 F49:I53 D49:D54 E55:I55 F56:I56 D56:D57">
    <cfRule type="expression" dxfId="1004" priority="62">
      <formula>AND($K7="Invalid",D7="x")</formula>
    </cfRule>
  </conditionalFormatting>
  <conditionalFormatting sqref="K7:K100">
    <cfRule type="cellIs" dxfId="1003" priority="55" operator="equal">
      <formula>"Invalid"</formula>
    </cfRule>
  </conditionalFormatting>
  <conditionalFormatting sqref="A7:A34">
    <cfRule type="expression" dxfId="1002" priority="53">
      <formula>A7="x"</formula>
    </cfRule>
  </conditionalFormatting>
  <conditionalFormatting sqref="C7:C100">
    <cfRule type="expression" dxfId="1001" priority="4641">
      <formula>A7="x"</formula>
    </cfRule>
    <cfRule type="expression" dxfId="1000" priority="4642">
      <formula>RIGHT(C7,1)=":"</formula>
    </cfRule>
    <cfRule type="expression" dxfId="999" priority="4643">
      <formula>#REF!="D"</formula>
    </cfRule>
    <cfRule type="expression" dxfId="998" priority="4644">
      <formula>#REF!="A"</formula>
    </cfRule>
    <cfRule type="expression" dxfId="997" priority="4645">
      <formula>#REF!="E"</formula>
    </cfRule>
  </conditionalFormatting>
  <conditionalFormatting sqref="J8">
    <cfRule type="expression" dxfId="996" priority="28">
      <formula>$A8="x"</formula>
    </cfRule>
    <cfRule type="expression" dxfId="995" priority="29">
      <formula>RIGHT($C8,1)=":"</formula>
    </cfRule>
  </conditionalFormatting>
  <conditionalFormatting sqref="J8">
    <cfRule type="expression" dxfId="994" priority="27">
      <formula>$K8="Invalid"</formula>
    </cfRule>
  </conditionalFormatting>
  <conditionalFormatting sqref="J21">
    <cfRule type="expression" dxfId="993" priority="25">
      <formula>$A21="x"</formula>
    </cfRule>
    <cfRule type="expression" dxfId="992" priority="26">
      <formula>RIGHT($C21,1)=":"</formula>
    </cfRule>
  </conditionalFormatting>
  <conditionalFormatting sqref="J21">
    <cfRule type="expression" dxfId="991" priority="24">
      <formula>$K21="Invalid"</formula>
    </cfRule>
  </conditionalFormatting>
  <conditionalFormatting sqref="J31">
    <cfRule type="expression" dxfId="990" priority="22">
      <formula>$A31="x"</formula>
    </cfRule>
    <cfRule type="expression" dxfId="989" priority="23">
      <formula>RIGHT($C31,1)=":"</formula>
    </cfRule>
  </conditionalFormatting>
  <conditionalFormatting sqref="J31">
    <cfRule type="expression" dxfId="988" priority="21">
      <formula>$K31="Invalid"</formula>
    </cfRule>
  </conditionalFormatting>
  <conditionalFormatting sqref="J49">
    <cfRule type="expression" dxfId="987" priority="19">
      <formula>$A49="x"</formula>
    </cfRule>
    <cfRule type="expression" dxfId="986" priority="20">
      <formula>RIGHT($C49,1)=":"</formula>
    </cfRule>
  </conditionalFormatting>
  <conditionalFormatting sqref="J49">
    <cfRule type="expression" dxfId="985" priority="18">
      <formula>$K49="Invalid"</formula>
    </cfRule>
  </conditionalFormatting>
  <conditionalFormatting sqref="J50:J53">
    <cfRule type="expression" dxfId="984" priority="16">
      <formula>$A50="x"</formula>
    </cfRule>
    <cfRule type="expression" dxfId="983" priority="17">
      <formula>RIGHT($C50,1)=":"</formula>
    </cfRule>
  </conditionalFormatting>
  <conditionalFormatting sqref="J50:J53">
    <cfRule type="expression" dxfId="982" priority="15">
      <formula>$K50="Invalid"</formula>
    </cfRule>
  </conditionalFormatting>
  <conditionalFormatting sqref="F54:I54">
    <cfRule type="expression" dxfId="981" priority="13">
      <formula>$A54="x"</formula>
    </cfRule>
    <cfRule type="expression" dxfId="980" priority="14">
      <formula>RIGHT($C54,1)=":"</formula>
    </cfRule>
  </conditionalFormatting>
  <conditionalFormatting sqref="F54:I54">
    <cfRule type="expression" dxfId="979" priority="12">
      <formula>$K54="Invalid"</formula>
    </cfRule>
  </conditionalFormatting>
  <conditionalFormatting sqref="F54:I54">
    <cfRule type="expression" dxfId="978" priority="11">
      <formula>AND($K54="Invalid",F54="x")</formula>
    </cfRule>
  </conditionalFormatting>
  <conditionalFormatting sqref="J54">
    <cfRule type="expression" dxfId="977" priority="9">
      <formula>$A54="x"</formula>
    </cfRule>
    <cfRule type="expression" dxfId="976" priority="10">
      <formula>RIGHT($C54,1)=":"</formula>
    </cfRule>
  </conditionalFormatting>
  <conditionalFormatting sqref="J54">
    <cfRule type="expression" dxfId="975" priority="8">
      <formula>$K54="Invalid"</formula>
    </cfRule>
  </conditionalFormatting>
  <conditionalFormatting sqref="F57:I57">
    <cfRule type="expression" dxfId="974" priority="6">
      <formula>$A57="x"</formula>
    </cfRule>
    <cfRule type="expression" dxfId="973" priority="7">
      <formula>RIGHT($C57,1)=":"</formula>
    </cfRule>
  </conditionalFormatting>
  <conditionalFormatting sqref="F57:I57">
    <cfRule type="expression" dxfId="972" priority="5">
      <formula>$K57="Invalid"</formula>
    </cfRule>
  </conditionalFormatting>
  <conditionalFormatting sqref="F57:I57">
    <cfRule type="expression" dxfId="971" priority="4">
      <formula>AND($K57="Invalid",F57="x")</formula>
    </cfRule>
  </conditionalFormatting>
  <conditionalFormatting sqref="J57">
    <cfRule type="expression" dxfId="970" priority="2">
      <formula>$A57="x"</formula>
    </cfRule>
    <cfRule type="expression" dxfId="969" priority="3">
      <formula>RIGHT($C57,1)=":"</formula>
    </cfRule>
  </conditionalFormatting>
  <conditionalFormatting sqref="J57">
    <cfRule type="expression" dxfId="968" priority="1">
      <formula>$K57="Invalid"</formula>
    </cfRule>
  </conditionalFormatting>
  <dataValidations count="1">
    <dataValidation type="list" allowBlank="1" showInputMessage="1" showErrorMessage="1" sqref="A7:A100 D29:D100 D7:D24 E7:F100 H7:I100 G7:G28 G30:G100">
      <formula1>"x"</formula1>
    </dataValidation>
  </dataValidations>
  <pageMargins left="0.7" right="0.7" top="0.75" bottom="0.75" header="0.3" footer="0.3"/>
  <pageSetup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AJ500"/>
  <sheetViews>
    <sheetView showGridLines="0" zoomScale="150" zoomScaleNormal="150" zoomScalePageLayoutView="150" workbookViewId="0">
      <pane ySplit="6" topLeftCell="A50" activePane="bottomLeft" state="frozen"/>
      <selection activeCell="D3" sqref="D3:I3"/>
      <selection pane="bottomLeft" activeCell="J52" sqref="J52"/>
    </sheetView>
  </sheetViews>
  <sheetFormatPr defaultColWidth="0" defaultRowHeight="14.25"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9" width="9" style="115" hidden="1" customWidth="1"/>
    <col min="20" max="20" width="0" style="115" hidden="1" customWidth="1"/>
    <col min="21" max="27" width="9" style="115" hidden="1" customWidth="1"/>
    <col min="28" max="28" width="0" style="115" hidden="1" customWidth="1"/>
    <col min="29" max="35" width="9" style="115" hidden="1" customWidth="1"/>
    <col min="36" max="36" width="0" style="115" hidden="1" customWidth="1"/>
    <col min="37" max="16384" width="8.625" style="115" hidden="1"/>
  </cols>
  <sheetData>
    <row r="1" spans="1:11" s="114" customFormat="1" ht="18.75" x14ac:dyDescent="0.3">
      <c r="A1" s="114" t="str">
        <f>ClientName</f>
        <v>City of Garden Grove</v>
      </c>
    </row>
    <row r="2" spans="1:11" x14ac:dyDescent="0.2">
      <c r="A2" s="115" t="s">
        <v>82</v>
      </c>
    </row>
    <row r="3" spans="1:11" x14ac:dyDescent="0.2">
      <c r="A3" s="115" t="s">
        <v>485</v>
      </c>
      <c r="C3" s="116"/>
      <c r="D3" s="179" t="s">
        <v>1501</v>
      </c>
      <c r="E3" s="179"/>
      <c r="F3" s="179"/>
      <c r="G3" s="179"/>
      <c r="H3" s="179"/>
      <c r="I3" s="179"/>
    </row>
    <row r="4" spans="1:11" ht="18.600000000000001" customHeight="1" x14ac:dyDescent="0.2">
      <c r="A4" s="177" t="s">
        <v>28</v>
      </c>
      <c r="B4" s="177"/>
      <c r="C4" s="177"/>
      <c r="D4" s="180" t="s">
        <v>94</v>
      </c>
      <c r="E4" s="180"/>
      <c r="F4" s="180"/>
      <c r="G4" s="180"/>
      <c r="H4" s="180"/>
      <c r="I4" s="180"/>
      <c r="J4" s="180" t="s">
        <v>95</v>
      </c>
      <c r="K4" s="117"/>
    </row>
    <row r="5" spans="1:11" ht="18.600000000000001" customHeight="1" x14ac:dyDescent="0.2">
      <c r="A5" s="178"/>
      <c r="B5" s="178"/>
      <c r="C5" s="178"/>
      <c r="D5" s="181"/>
      <c r="E5" s="181"/>
      <c r="F5" s="181"/>
      <c r="G5" s="181"/>
      <c r="H5" s="181"/>
      <c r="I5" s="181"/>
      <c r="J5" s="181"/>
      <c r="K5" s="118"/>
    </row>
    <row r="6" spans="1:11"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137" customFormat="1" x14ac:dyDescent="0.3">
      <c r="A7" s="128" t="s">
        <v>110</v>
      </c>
      <c r="B7" s="129" t="s">
        <v>295</v>
      </c>
      <c r="C7" s="143" t="s">
        <v>266</v>
      </c>
      <c r="D7" s="131"/>
      <c r="E7" s="131"/>
      <c r="F7" s="131"/>
      <c r="G7" s="131"/>
      <c r="H7" s="131"/>
      <c r="I7" s="131"/>
      <c r="J7" s="132"/>
      <c r="K7" s="136" t="str">
        <f t="shared" ref="K7:K38" si="0">IF(C7="","",
IF(OR(A1="x",RIGHT(C7,1)=":"),"",
IF(COUNTA(D7:I7)&gt;1,"Invalid",
IF(D7="x",$D$6,IF(E7="x",$E$6,IF(F7="x",$F$6,IF(G7="x",$G$6,IF(H7="x",$H$6,IF(I7="x",$I$6,"")))))))))</f>
        <v/>
      </c>
    </row>
    <row r="8" spans="1:11" s="137" customFormat="1" ht="42.75" x14ac:dyDescent="0.3">
      <c r="A8" s="128"/>
      <c r="B8" s="129" t="s">
        <v>1807</v>
      </c>
      <c r="C8" s="138" t="s">
        <v>486</v>
      </c>
      <c r="D8" s="131"/>
      <c r="E8" s="131"/>
      <c r="F8" s="131"/>
      <c r="G8" s="131"/>
      <c r="H8" s="131"/>
      <c r="I8" s="131"/>
      <c r="J8" s="135"/>
      <c r="K8" s="136" t="str">
        <f t="shared" si="0"/>
        <v/>
      </c>
    </row>
    <row r="9" spans="1:11" s="137" customFormat="1" ht="28.5" x14ac:dyDescent="0.3">
      <c r="A9" s="128"/>
      <c r="B9" s="129" t="s">
        <v>1807</v>
      </c>
      <c r="C9" s="139" t="s">
        <v>487</v>
      </c>
      <c r="D9" s="146" t="s">
        <v>110</v>
      </c>
      <c r="E9" s="78"/>
      <c r="F9" s="78"/>
      <c r="G9" s="78"/>
      <c r="H9" s="78"/>
      <c r="I9" s="78"/>
      <c r="J9" s="76"/>
      <c r="K9" s="136" t="str">
        <f t="shared" si="0"/>
        <v>SUP</v>
      </c>
    </row>
    <row r="10" spans="1:11" s="137" customFormat="1" ht="42.75" x14ac:dyDescent="0.3">
      <c r="A10" s="128"/>
      <c r="B10" s="129" t="s">
        <v>1808</v>
      </c>
      <c r="C10" s="139" t="s">
        <v>488</v>
      </c>
      <c r="D10" s="146" t="s">
        <v>110</v>
      </c>
      <c r="E10" s="78"/>
      <c r="F10" s="78"/>
      <c r="G10" s="78"/>
      <c r="H10" s="78"/>
      <c r="I10" s="78"/>
      <c r="J10" s="76"/>
      <c r="K10" s="136" t="str">
        <f t="shared" si="0"/>
        <v>SUP</v>
      </c>
    </row>
    <row r="11" spans="1:11" s="137" customFormat="1" x14ac:dyDescent="0.3">
      <c r="A11" s="128"/>
      <c r="B11" s="129" t="s">
        <v>1809</v>
      </c>
      <c r="C11" s="139" t="s">
        <v>489</v>
      </c>
      <c r="D11" s="146" t="s">
        <v>110</v>
      </c>
      <c r="E11" s="78"/>
      <c r="F11" s="78"/>
      <c r="G11" s="78"/>
      <c r="H11" s="78"/>
      <c r="I11" s="78"/>
      <c r="J11" s="76"/>
      <c r="K11" s="136" t="str">
        <f t="shared" si="0"/>
        <v>SUP</v>
      </c>
    </row>
    <row r="12" spans="1:11" s="137" customFormat="1" x14ac:dyDescent="0.3">
      <c r="A12" s="128"/>
      <c r="B12" s="129" t="s">
        <v>1810</v>
      </c>
      <c r="C12" s="139" t="s">
        <v>490</v>
      </c>
      <c r="D12" s="146" t="s">
        <v>110</v>
      </c>
      <c r="E12" s="78"/>
      <c r="F12" s="78"/>
      <c r="G12" s="78"/>
      <c r="H12" s="78"/>
      <c r="I12" s="78"/>
      <c r="J12" s="76"/>
      <c r="K12" s="136" t="str">
        <f t="shared" si="0"/>
        <v>SUP</v>
      </c>
    </row>
    <row r="13" spans="1:11" s="137" customFormat="1" x14ac:dyDescent="0.3">
      <c r="A13" s="128"/>
      <c r="B13" s="129" t="s">
        <v>1811</v>
      </c>
      <c r="C13" s="139" t="s">
        <v>491</v>
      </c>
      <c r="D13" s="146" t="s">
        <v>110</v>
      </c>
      <c r="E13" s="78"/>
      <c r="F13" s="78"/>
      <c r="G13" s="78"/>
      <c r="H13" s="78"/>
      <c r="I13" s="78"/>
      <c r="J13" s="76"/>
      <c r="K13" s="136" t="str">
        <f t="shared" si="0"/>
        <v/>
      </c>
    </row>
    <row r="14" spans="1:11" s="137" customFormat="1" x14ac:dyDescent="0.3">
      <c r="A14" s="128"/>
      <c r="B14" s="129" t="s">
        <v>1812</v>
      </c>
      <c r="C14" s="139" t="s">
        <v>1321</v>
      </c>
      <c r="D14" s="146" t="s">
        <v>110</v>
      </c>
      <c r="E14" s="78"/>
      <c r="F14" s="78"/>
      <c r="G14" s="78"/>
      <c r="H14" s="78"/>
      <c r="I14" s="78"/>
      <c r="J14" s="76"/>
      <c r="K14" s="136" t="str">
        <f t="shared" si="0"/>
        <v>SUP</v>
      </c>
    </row>
    <row r="15" spans="1:11" s="137" customFormat="1" ht="42.75" x14ac:dyDescent="0.3">
      <c r="A15" s="128"/>
      <c r="B15" s="129" t="s">
        <v>1813</v>
      </c>
      <c r="C15" s="139" t="s">
        <v>492</v>
      </c>
      <c r="D15" s="146" t="s">
        <v>110</v>
      </c>
      <c r="E15" s="78"/>
      <c r="F15" s="78"/>
      <c r="G15" s="78"/>
      <c r="H15" s="78"/>
      <c r="I15" s="78"/>
      <c r="J15" s="76"/>
      <c r="K15" s="136" t="str">
        <f t="shared" si="0"/>
        <v>SUP</v>
      </c>
    </row>
    <row r="16" spans="1:11" s="137" customFormat="1" x14ac:dyDescent="0.3">
      <c r="A16" s="128"/>
      <c r="B16" s="129" t="s">
        <v>1814</v>
      </c>
      <c r="C16" s="139" t="s">
        <v>493</v>
      </c>
      <c r="D16" s="146" t="s">
        <v>110</v>
      </c>
      <c r="E16" s="78"/>
      <c r="F16" s="78"/>
      <c r="G16" s="78"/>
      <c r="H16" s="78"/>
      <c r="I16" s="78"/>
      <c r="J16" s="76"/>
      <c r="K16" s="136" t="str">
        <f t="shared" si="0"/>
        <v>SUP</v>
      </c>
    </row>
    <row r="17" spans="1:11" s="137" customFormat="1" x14ac:dyDescent="0.3">
      <c r="A17" s="128"/>
      <c r="B17" s="129" t="s">
        <v>1815</v>
      </c>
      <c r="C17" s="139" t="s">
        <v>494</v>
      </c>
      <c r="D17" s="146" t="s">
        <v>110</v>
      </c>
      <c r="E17" s="78"/>
      <c r="F17" s="78"/>
      <c r="G17" s="78"/>
      <c r="H17" s="78"/>
      <c r="I17" s="78"/>
      <c r="J17" s="76"/>
      <c r="K17" s="136" t="str">
        <f t="shared" si="0"/>
        <v>SUP</v>
      </c>
    </row>
    <row r="18" spans="1:11" s="137" customFormat="1" x14ac:dyDescent="0.3">
      <c r="A18" s="128"/>
      <c r="B18" s="129" t="s">
        <v>1816</v>
      </c>
      <c r="C18" s="139" t="s">
        <v>495</v>
      </c>
      <c r="D18" s="146" t="s">
        <v>110</v>
      </c>
      <c r="E18" s="78"/>
      <c r="F18" s="78"/>
      <c r="G18" s="78"/>
      <c r="H18" s="78"/>
      <c r="I18" s="78"/>
      <c r="J18" s="76"/>
      <c r="K18" s="136" t="str">
        <f t="shared" si="0"/>
        <v>SUP</v>
      </c>
    </row>
    <row r="19" spans="1:11" s="137" customFormat="1" x14ac:dyDescent="0.3">
      <c r="A19" s="128"/>
      <c r="B19" s="129" t="s">
        <v>1817</v>
      </c>
      <c r="C19" s="139" t="s">
        <v>496</v>
      </c>
      <c r="D19" s="146" t="s">
        <v>110</v>
      </c>
      <c r="E19" s="78"/>
      <c r="F19" s="78"/>
      <c r="G19" s="78"/>
      <c r="H19" s="78"/>
      <c r="I19" s="78"/>
      <c r="J19" s="76"/>
      <c r="K19" s="136" t="str">
        <f t="shared" si="0"/>
        <v>SUP</v>
      </c>
    </row>
    <row r="20" spans="1:11" s="137" customFormat="1" x14ac:dyDescent="0.3">
      <c r="A20" s="128"/>
      <c r="B20" s="129" t="s">
        <v>1818</v>
      </c>
      <c r="C20" s="139" t="s">
        <v>497</v>
      </c>
      <c r="D20" s="146" t="s">
        <v>110</v>
      </c>
      <c r="E20" s="78"/>
      <c r="F20" s="78"/>
      <c r="G20" s="78"/>
      <c r="H20" s="78"/>
      <c r="I20" s="78"/>
      <c r="J20" s="76"/>
      <c r="K20" s="136" t="str">
        <f t="shared" si="0"/>
        <v>SUP</v>
      </c>
    </row>
    <row r="21" spans="1:11" s="137" customFormat="1" x14ac:dyDescent="0.3">
      <c r="A21" s="128"/>
      <c r="B21" s="129" t="s">
        <v>1819</v>
      </c>
      <c r="C21" s="139" t="s">
        <v>498</v>
      </c>
      <c r="D21" s="146" t="s">
        <v>110</v>
      </c>
      <c r="E21" s="78"/>
      <c r="F21" s="78"/>
      <c r="G21" s="78"/>
      <c r="H21" s="78"/>
      <c r="I21" s="78"/>
      <c r="J21" s="76"/>
      <c r="K21" s="136" t="str">
        <f t="shared" si="0"/>
        <v>SUP</v>
      </c>
    </row>
    <row r="22" spans="1:11" s="137" customFormat="1" x14ac:dyDescent="0.3">
      <c r="A22" s="128"/>
      <c r="B22" s="129" t="s">
        <v>1820</v>
      </c>
      <c r="C22" s="139" t="s">
        <v>499</v>
      </c>
      <c r="D22" s="146" t="s">
        <v>110</v>
      </c>
      <c r="E22" s="78"/>
      <c r="F22" s="78"/>
      <c r="G22" s="78"/>
      <c r="H22" s="78"/>
      <c r="I22" s="78"/>
      <c r="J22" s="76"/>
      <c r="K22" s="136" t="str">
        <f t="shared" si="0"/>
        <v>SUP</v>
      </c>
    </row>
    <row r="23" spans="1:11" s="137" customFormat="1" x14ac:dyDescent="0.3">
      <c r="A23" s="128"/>
      <c r="B23" s="129" t="s">
        <v>1821</v>
      </c>
      <c r="C23" s="139" t="s">
        <v>500</v>
      </c>
      <c r="D23" s="146" t="s">
        <v>110</v>
      </c>
      <c r="E23" s="78"/>
      <c r="F23" s="78"/>
      <c r="G23" s="78"/>
      <c r="H23" s="78"/>
      <c r="I23" s="78"/>
      <c r="J23" s="76"/>
      <c r="K23" s="136" t="str">
        <f t="shared" si="0"/>
        <v>SUP</v>
      </c>
    </row>
    <row r="24" spans="1:11" s="137" customFormat="1" x14ac:dyDescent="0.3">
      <c r="A24" s="128"/>
      <c r="B24" s="129" t="s">
        <v>1822</v>
      </c>
      <c r="C24" s="139" t="s">
        <v>501</v>
      </c>
      <c r="D24" s="146" t="s">
        <v>110</v>
      </c>
      <c r="E24" s="78"/>
      <c r="F24" s="78"/>
      <c r="G24" s="78"/>
      <c r="H24" s="78"/>
      <c r="I24" s="78"/>
      <c r="J24" s="76"/>
      <c r="K24" s="136" t="str">
        <f t="shared" si="0"/>
        <v>SUP</v>
      </c>
    </row>
    <row r="25" spans="1:11" s="137" customFormat="1" x14ac:dyDescent="0.3">
      <c r="A25" s="128"/>
      <c r="B25" s="129" t="s">
        <v>1823</v>
      </c>
      <c r="C25" s="139" t="s">
        <v>502</v>
      </c>
      <c r="D25" s="146" t="s">
        <v>110</v>
      </c>
      <c r="E25" s="78"/>
      <c r="F25" s="78"/>
      <c r="G25" s="78"/>
      <c r="H25" s="78"/>
      <c r="I25" s="78"/>
      <c r="J25" s="76"/>
      <c r="K25" s="136" t="str">
        <f t="shared" si="0"/>
        <v>SUP</v>
      </c>
    </row>
    <row r="26" spans="1:11" s="137" customFormat="1" x14ac:dyDescent="0.3">
      <c r="A26" s="128"/>
      <c r="B26" s="129" t="s">
        <v>1824</v>
      </c>
      <c r="C26" s="139" t="s">
        <v>503</v>
      </c>
      <c r="D26" s="146" t="s">
        <v>110</v>
      </c>
      <c r="E26" s="78"/>
      <c r="F26" s="78"/>
      <c r="G26" s="78"/>
      <c r="H26" s="78"/>
      <c r="I26" s="78"/>
      <c r="J26" s="76"/>
      <c r="K26" s="136" t="str">
        <f t="shared" si="0"/>
        <v>SUP</v>
      </c>
    </row>
    <row r="27" spans="1:11" s="137" customFormat="1" ht="71.25" x14ac:dyDescent="0.3">
      <c r="A27" s="128"/>
      <c r="B27" s="129" t="s">
        <v>1825</v>
      </c>
      <c r="C27" s="139" t="s">
        <v>504</v>
      </c>
      <c r="D27" s="146" t="s">
        <v>110</v>
      </c>
      <c r="E27" s="78"/>
      <c r="F27" s="78"/>
      <c r="G27" s="78"/>
      <c r="H27" s="78"/>
      <c r="I27" s="78"/>
      <c r="J27" s="76" t="s">
        <v>2597</v>
      </c>
      <c r="K27" s="136" t="str">
        <f t="shared" si="0"/>
        <v>SUP</v>
      </c>
    </row>
    <row r="28" spans="1:11" s="137" customFormat="1" ht="85.5" x14ac:dyDescent="0.3">
      <c r="A28" s="128"/>
      <c r="B28" s="129" t="s">
        <v>1826</v>
      </c>
      <c r="C28" s="138" t="s">
        <v>505</v>
      </c>
      <c r="D28" s="146" t="s">
        <v>110</v>
      </c>
      <c r="E28" s="78"/>
      <c r="F28" s="78"/>
      <c r="G28" s="78"/>
      <c r="H28" s="78"/>
      <c r="I28" s="78"/>
      <c r="J28" s="76"/>
      <c r="K28" s="136" t="str">
        <f t="shared" si="0"/>
        <v>SUP</v>
      </c>
    </row>
    <row r="29" spans="1:11" s="137" customFormat="1" ht="71.25" x14ac:dyDescent="0.3">
      <c r="A29" s="128"/>
      <c r="B29" s="129" t="s">
        <v>1827</v>
      </c>
      <c r="C29" s="138" t="s">
        <v>506</v>
      </c>
      <c r="D29" s="78"/>
      <c r="E29" s="78"/>
      <c r="F29" s="78"/>
      <c r="G29" s="78"/>
      <c r="H29" s="78"/>
      <c r="I29" s="78"/>
      <c r="J29" s="76"/>
      <c r="K29" s="136" t="str">
        <f t="shared" si="0"/>
        <v/>
      </c>
    </row>
    <row r="30" spans="1:11" s="137" customFormat="1" x14ac:dyDescent="0.3">
      <c r="A30" s="128"/>
      <c r="B30" s="129" t="s">
        <v>1827</v>
      </c>
      <c r="C30" s="139" t="s">
        <v>507</v>
      </c>
      <c r="D30" s="146" t="s">
        <v>110</v>
      </c>
      <c r="E30" s="78"/>
      <c r="F30" s="78"/>
      <c r="G30" s="78"/>
      <c r="H30" s="78"/>
      <c r="I30" s="78"/>
      <c r="J30" s="76"/>
      <c r="K30" s="136" t="str">
        <f t="shared" si="0"/>
        <v>SUP</v>
      </c>
    </row>
    <row r="31" spans="1:11" s="137" customFormat="1" x14ac:dyDescent="0.3">
      <c r="A31" s="128"/>
      <c r="B31" s="129" t="s">
        <v>1828</v>
      </c>
      <c r="C31" s="139" t="s">
        <v>1322</v>
      </c>
      <c r="D31" s="146" t="s">
        <v>110</v>
      </c>
      <c r="E31" s="78"/>
      <c r="F31" s="78"/>
      <c r="G31" s="78"/>
      <c r="H31" s="78"/>
      <c r="I31" s="78"/>
      <c r="J31" s="76"/>
      <c r="K31" s="136" t="str">
        <f t="shared" si="0"/>
        <v>SUP</v>
      </c>
    </row>
    <row r="32" spans="1:11" s="137" customFormat="1" x14ac:dyDescent="0.3">
      <c r="A32" s="128"/>
      <c r="B32" s="129" t="s">
        <v>1829</v>
      </c>
      <c r="C32" s="139" t="s">
        <v>508</v>
      </c>
      <c r="D32" s="146" t="s">
        <v>110</v>
      </c>
      <c r="E32" s="78"/>
      <c r="F32" s="78"/>
      <c r="G32" s="78"/>
      <c r="H32" s="78"/>
      <c r="I32" s="78"/>
      <c r="J32" s="76"/>
      <c r="K32" s="136" t="str">
        <f t="shared" si="0"/>
        <v>SUP</v>
      </c>
    </row>
    <row r="33" spans="1:11" s="137" customFormat="1" x14ac:dyDescent="0.3">
      <c r="A33" s="128"/>
      <c r="B33" s="129" t="s">
        <v>1830</v>
      </c>
      <c r="C33" s="139" t="s">
        <v>509</v>
      </c>
      <c r="D33" s="146" t="s">
        <v>110</v>
      </c>
      <c r="E33" s="78"/>
      <c r="F33" s="78"/>
      <c r="G33" s="78"/>
      <c r="H33" s="78"/>
      <c r="I33" s="78"/>
      <c r="J33" s="76"/>
      <c r="K33" s="136" t="str">
        <f t="shared" si="0"/>
        <v>SUP</v>
      </c>
    </row>
    <row r="34" spans="1:11" s="137" customFormat="1" x14ac:dyDescent="0.3">
      <c r="A34" s="128"/>
      <c r="B34" s="129" t="s">
        <v>1831</v>
      </c>
      <c r="C34" s="139" t="s">
        <v>1323</v>
      </c>
      <c r="D34" s="146" t="s">
        <v>110</v>
      </c>
      <c r="E34" s="78"/>
      <c r="F34" s="78"/>
      <c r="G34" s="78"/>
      <c r="H34" s="78"/>
      <c r="I34" s="78"/>
      <c r="J34" s="76"/>
      <c r="K34" s="136" t="str">
        <f t="shared" si="0"/>
        <v>SUP</v>
      </c>
    </row>
    <row r="35" spans="1:11" s="137" customFormat="1" x14ac:dyDescent="0.3">
      <c r="A35" s="128"/>
      <c r="B35" s="129" t="s">
        <v>1832</v>
      </c>
      <c r="C35" s="139" t="s">
        <v>510</v>
      </c>
      <c r="D35" s="146" t="s">
        <v>110</v>
      </c>
      <c r="E35" s="78"/>
      <c r="F35" s="78"/>
      <c r="G35" s="78"/>
      <c r="H35" s="78"/>
      <c r="I35" s="78"/>
      <c r="J35" s="76"/>
      <c r="K35" s="136" t="str">
        <f t="shared" si="0"/>
        <v>SUP</v>
      </c>
    </row>
    <row r="36" spans="1:11" s="137" customFormat="1" x14ac:dyDescent="0.3">
      <c r="A36" s="128"/>
      <c r="B36" s="129" t="s">
        <v>1833</v>
      </c>
      <c r="C36" s="139" t="s">
        <v>511</v>
      </c>
      <c r="D36" s="146" t="s">
        <v>110</v>
      </c>
      <c r="E36" s="78"/>
      <c r="F36" s="78"/>
      <c r="G36" s="78"/>
      <c r="H36" s="78"/>
      <c r="I36" s="78"/>
      <c r="J36" s="76"/>
      <c r="K36" s="136" t="str">
        <f t="shared" si="0"/>
        <v>SUP</v>
      </c>
    </row>
    <row r="37" spans="1:11" s="137" customFormat="1" x14ac:dyDescent="0.3">
      <c r="A37" s="128"/>
      <c r="B37" s="129" t="s">
        <v>1834</v>
      </c>
      <c r="C37" s="139" t="s">
        <v>512</v>
      </c>
      <c r="D37" s="146" t="s">
        <v>110</v>
      </c>
      <c r="E37" s="78"/>
      <c r="F37" s="78"/>
      <c r="G37" s="78"/>
      <c r="H37" s="78"/>
      <c r="I37" s="78"/>
      <c r="J37" s="76"/>
      <c r="K37" s="136" t="str">
        <f t="shared" si="0"/>
        <v>SUP</v>
      </c>
    </row>
    <row r="38" spans="1:11" s="137" customFormat="1" x14ac:dyDescent="0.3">
      <c r="A38" s="128"/>
      <c r="B38" s="129" t="s">
        <v>1835</v>
      </c>
      <c r="C38" s="139" t="s">
        <v>513</v>
      </c>
      <c r="D38" s="146" t="s">
        <v>110</v>
      </c>
      <c r="E38" s="78"/>
      <c r="F38" s="78"/>
      <c r="G38" s="78"/>
      <c r="H38" s="78"/>
      <c r="I38" s="78"/>
      <c r="J38" s="76"/>
      <c r="K38" s="136" t="str">
        <f t="shared" si="0"/>
        <v>SUP</v>
      </c>
    </row>
    <row r="39" spans="1:11" s="137" customFormat="1" x14ac:dyDescent="0.3">
      <c r="A39" s="128"/>
      <c r="B39" s="129" t="s">
        <v>1836</v>
      </c>
      <c r="C39" s="139" t="s">
        <v>514</v>
      </c>
      <c r="D39" s="146" t="s">
        <v>110</v>
      </c>
      <c r="E39" s="78"/>
      <c r="F39" s="78"/>
      <c r="G39" s="78"/>
      <c r="H39" s="78"/>
      <c r="I39" s="78"/>
      <c r="J39" s="76"/>
      <c r="K39" s="136" t="str">
        <f t="shared" ref="K39:K70" si="1">IF(C39="","",
IF(OR(A33="x",RIGHT(C39,1)=":"),"",
IF(COUNTA(D39:I39)&gt;1,"Invalid",
IF(D39="x",$D$6,IF(E39="x",$E$6,IF(F39="x",$F$6,IF(G39="x",$G$6,IF(H39="x",$H$6,IF(I39="x",$I$6,"")))))))))</f>
        <v>SUP</v>
      </c>
    </row>
    <row r="40" spans="1:11" s="137" customFormat="1" ht="42.75" x14ac:dyDescent="0.3">
      <c r="A40" s="128"/>
      <c r="B40" s="129" t="s">
        <v>1837</v>
      </c>
      <c r="C40" s="138" t="s">
        <v>515</v>
      </c>
      <c r="D40" s="78"/>
      <c r="E40" s="78"/>
      <c r="F40" s="78"/>
      <c r="G40" s="78"/>
      <c r="H40" s="78"/>
      <c r="I40" s="78"/>
      <c r="J40" s="76"/>
      <c r="K40" s="136" t="str">
        <f t="shared" si="1"/>
        <v/>
      </c>
    </row>
    <row r="41" spans="1:11" s="137" customFormat="1" x14ac:dyDescent="0.3">
      <c r="A41" s="128"/>
      <c r="B41" s="129" t="s">
        <v>1837</v>
      </c>
      <c r="C41" s="139" t="s">
        <v>516</v>
      </c>
      <c r="D41" s="146" t="s">
        <v>110</v>
      </c>
      <c r="E41" s="78"/>
      <c r="F41" s="78"/>
      <c r="G41" s="78"/>
      <c r="H41" s="78"/>
      <c r="I41" s="78"/>
      <c r="J41" s="76"/>
      <c r="K41" s="136" t="str">
        <f t="shared" si="1"/>
        <v>SUP</v>
      </c>
    </row>
    <row r="42" spans="1:11" s="137" customFormat="1" x14ac:dyDescent="0.3">
      <c r="A42" s="128"/>
      <c r="B42" s="129" t="s">
        <v>1838</v>
      </c>
      <c r="C42" s="139" t="s">
        <v>517</v>
      </c>
      <c r="D42" s="146" t="s">
        <v>110</v>
      </c>
      <c r="E42" s="78"/>
      <c r="F42" s="78"/>
      <c r="G42" s="78"/>
      <c r="H42" s="78"/>
      <c r="I42" s="78"/>
      <c r="J42" s="76"/>
      <c r="K42" s="136" t="str">
        <f t="shared" si="1"/>
        <v>SUP</v>
      </c>
    </row>
    <row r="43" spans="1:11" s="137" customFormat="1" x14ac:dyDescent="0.3">
      <c r="A43" s="128"/>
      <c r="B43" s="129" t="s">
        <v>1839</v>
      </c>
      <c r="C43" s="139" t="s">
        <v>518</v>
      </c>
      <c r="D43" s="146" t="s">
        <v>110</v>
      </c>
      <c r="E43" s="78"/>
      <c r="F43" s="78"/>
      <c r="G43" s="78"/>
      <c r="H43" s="78"/>
      <c r="I43" s="78"/>
      <c r="J43" s="76"/>
      <c r="K43" s="136" t="str">
        <f t="shared" si="1"/>
        <v>SUP</v>
      </c>
    </row>
    <row r="44" spans="1:11" s="137" customFormat="1" x14ac:dyDescent="0.3">
      <c r="A44" s="128"/>
      <c r="B44" s="129" t="s">
        <v>1840</v>
      </c>
      <c r="C44" s="139" t="s">
        <v>513</v>
      </c>
      <c r="D44" s="146" t="s">
        <v>110</v>
      </c>
      <c r="E44" s="78"/>
      <c r="F44" s="78"/>
      <c r="G44" s="78"/>
      <c r="H44" s="78"/>
      <c r="I44" s="78"/>
      <c r="J44" s="76"/>
      <c r="K44" s="136" t="str">
        <f t="shared" si="1"/>
        <v>SUP</v>
      </c>
    </row>
    <row r="45" spans="1:11" s="137" customFormat="1" x14ac:dyDescent="0.3">
      <c r="A45" s="128"/>
      <c r="B45" s="129" t="s">
        <v>1841</v>
      </c>
      <c r="C45" s="139" t="s">
        <v>519</v>
      </c>
      <c r="D45" s="146" t="s">
        <v>110</v>
      </c>
      <c r="E45" s="78"/>
      <c r="F45" s="78"/>
      <c r="G45" s="78"/>
      <c r="H45" s="78"/>
      <c r="I45" s="78"/>
      <c r="J45" s="76"/>
      <c r="K45" s="136" t="str">
        <f t="shared" si="1"/>
        <v>SUP</v>
      </c>
    </row>
    <row r="46" spans="1:11" s="137" customFormat="1" ht="42.75" x14ac:dyDescent="0.3">
      <c r="A46" s="128"/>
      <c r="B46" s="129" t="s">
        <v>1842</v>
      </c>
      <c r="C46" s="138" t="s">
        <v>520</v>
      </c>
      <c r="D46" s="146" t="s">
        <v>110</v>
      </c>
      <c r="E46" s="78"/>
      <c r="F46" s="78"/>
      <c r="G46" s="78"/>
      <c r="H46" s="78"/>
      <c r="I46" s="78"/>
      <c r="J46" s="76"/>
      <c r="K46" s="136" t="str">
        <f t="shared" si="1"/>
        <v>SUP</v>
      </c>
    </row>
    <row r="47" spans="1:11" s="137" customFormat="1" ht="57" x14ac:dyDescent="0.3">
      <c r="A47" s="128"/>
      <c r="B47" s="129" t="s">
        <v>1843</v>
      </c>
      <c r="C47" s="138" t="s">
        <v>521</v>
      </c>
      <c r="D47" s="146" t="s">
        <v>110</v>
      </c>
      <c r="E47" s="78"/>
      <c r="F47" s="78"/>
      <c r="G47" s="78"/>
      <c r="H47" s="78"/>
      <c r="I47" s="78"/>
      <c r="J47" s="76"/>
      <c r="K47" s="136" t="str">
        <f t="shared" si="1"/>
        <v>SUP</v>
      </c>
    </row>
    <row r="48" spans="1:11" s="137" customFormat="1" ht="71.25" x14ac:dyDescent="0.3">
      <c r="A48" s="128"/>
      <c r="B48" s="129" t="s">
        <v>1844</v>
      </c>
      <c r="C48" s="138" t="s">
        <v>522</v>
      </c>
      <c r="D48" s="78"/>
      <c r="E48" s="146" t="s">
        <v>110</v>
      </c>
      <c r="F48" s="78"/>
      <c r="G48" s="78"/>
      <c r="H48" s="78"/>
      <c r="I48" s="78"/>
      <c r="J48" s="76" t="s">
        <v>2626</v>
      </c>
      <c r="K48" s="136" t="str">
        <f t="shared" si="1"/>
        <v>MOD</v>
      </c>
    </row>
    <row r="49" spans="1:11" s="137" customFormat="1" ht="57" x14ac:dyDescent="0.3">
      <c r="A49" s="128"/>
      <c r="B49" s="129" t="s">
        <v>1845</v>
      </c>
      <c r="C49" s="138" t="s">
        <v>523</v>
      </c>
      <c r="D49" s="146" t="s">
        <v>110</v>
      </c>
      <c r="E49" s="78"/>
      <c r="F49" s="78"/>
      <c r="G49" s="78"/>
      <c r="H49" s="78"/>
      <c r="I49" s="78"/>
      <c r="J49" s="84" t="s">
        <v>2643</v>
      </c>
      <c r="K49" s="136" t="str">
        <f t="shared" si="1"/>
        <v>SUP</v>
      </c>
    </row>
    <row r="50" spans="1:11" s="137" customFormat="1" ht="71.25" x14ac:dyDescent="0.3">
      <c r="A50" s="128"/>
      <c r="B50" s="129" t="s">
        <v>1846</v>
      </c>
      <c r="C50" s="138" t="s">
        <v>524</v>
      </c>
      <c r="D50" s="146" t="s">
        <v>110</v>
      </c>
      <c r="E50" s="78"/>
      <c r="F50" s="78"/>
      <c r="G50" s="78"/>
      <c r="H50" s="78"/>
      <c r="I50" s="78"/>
      <c r="J50" s="76"/>
      <c r="K50" s="136" t="str">
        <f t="shared" si="1"/>
        <v>SUP</v>
      </c>
    </row>
    <row r="51" spans="1:11" s="137" customFormat="1" ht="57" x14ac:dyDescent="0.3">
      <c r="A51" s="128"/>
      <c r="B51" s="129" t="s">
        <v>1847</v>
      </c>
      <c r="C51" s="138" t="s">
        <v>525</v>
      </c>
      <c r="D51" s="146" t="s">
        <v>110</v>
      </c>
      <c r="E51" s="78"/>
      <c r="F51" s="78"/>
      <c r="G51" s="78"/>
      <c r="H51" s="78"/>
      <c r="I51" s="78"/>
      <c r="J51" s="76"/>
      <c r="K51" s="136" t="str">
        <f t="shared" si="1"/>
        <v>SUP</v>
      </c>
    </row>
    <row r="52" spans="1:11" s="137" customFormat="1" ht="28.5" x14ac:dyDescent="0.3">
      <c r="A52" s="128"/>
      <c r="B52" s="129" t="s">
        <v>1848</v>
      </c>
      <c r="C52" s="138" t="s">
        <v>1324</v>
      </c>
      <c r="D52" s="78"/>
      <c r="E52" s="78"/>
      <c r="F52" s="78"/>
      <c r="G52" s="78"/>
      <c r="H52" s="78"/>
      <c r="I52" s="78"/>
      <c r="J52" s="76"/>
      <c r="K52" s="136" t="str">
        <f t="shared" si="1"/>
        <v/>
      </c>
    </row>
    <row r="53" spans="1:11" s="137" customFormat="1" ht="71.25" x14ac:dyDescent="0.3">
      <c r="A53" s="128"/>
      <c r="B53" s="129" t="s">
        <v>1848</v>
      </c>
      <c r="C53" s="139" t="s">
        <v>1325</v>
      </c>
      <c r="D53" s="146" t="s">
        <v>110</v>
      </c>
      <c r="E53" s="78"/>
      <c r="F53" s="78"/>
      <c r="G53" s="78"/>
      <c r="H53" s="78"/>
      <c r="I53" s="78"/>
      <c r="J53" s="76"/>
      <c r="K53" s="136" t="str">
        <f t="shared" si="1"/>
        <v>SUP</v>
      </c>
    </row>
    <row r="54" spans="1:11" s="137" customFormat="1" x14ac:dyDescent="0.3">
      <c r="A54" s="128"/>
      <c r="B54" s="129" t="s">
        <v>1849</v>
      </c>
      <c r="C54" s="139" t="s">
        <v>1326</v>
      </c>
      <c r="D54" s="146" t="s">
        <v>110</v>
      </c>
      <c r="E54" s="78"/>
      <c r="F54" s="78"/>
      <c r="G54" s="78"/>
      <c r="H54" s="78"/>
      <c r="I54" s="78"/>
      <c r="J54" s="76"/>
      <c r="K54" s="136" t="str">
        <f t="shared" si="1"/>
        <v>SUP</v>
      </c>
    </row>
    <row r="55" spans="1:11" s="137" customFormat="1" x14ac:dyDescent="0.3">
      <c r="A55" s="128"/>
      <c r="B55" s="129" t="s">
        <v>1850</v>
      </c>
      <c r="C55" s="139" t="s">
        <v>1327</v>
      </c>
      <c r="D55" s="146" t="s">
        <v>110</v>
      </c>
      <c r="E55" s="78"/>
      <c r="F55" s="78"/>
      <c r="G55" s="78"/>
      <c r="H55" s="78"/>
      <c r="I55" s="78"/>
      <c r="J55" s="76"/>
      <c r="K55" s="136" t="str">
        <f t="shared" si="1"/>
        <v>SUP</v>
      </c>
    </row>
    <row r="56" spans="1:11" s="137" customFormat="1" x14ac:dyDescent="0.3">
      <c r="A56" s="128"/>
      <c r="B56" s="129" t="s">
        <v>1851</v>
      </c>
      <c r="C56" s="139" t="s">
        <v>1328</v>
      </c>
      <c r="D56" s="146" t="s">
        <v>110</v>
      </c>
      <c r="E56" s="78"/>
      <c r="F56" s="78"/>
      <c r="G56" s="78"/>
      <c r="H56" s="78"/>
      <c r="I56" s="78"/>
      <c r="J56" s="76"/>
      <c r="K56" s="136" t="str">
        <f t="shared" si="1"/>
        <v>SUP</v>
      </c>
    </row>
    <row r="57" spans="1:11" s="137" customFormat="1" ht="28.5" x14ac:dyDescent="0.3">
      <c r="A57" s="128"/>
      <c r="B57" s="129" t="s">
        <v>1852</v>
      </c>
      <c r="C57" s="139" t="s">
        <v>1329</v>
      </c>
      <c r="D57" s="146" t="s">
        <v>110</v>
      </c>
      <c r="E57" s="78"/>
      <c r="F57" s="78"/>
      <c r="G57" s="78"/>
      <c r="H57" s="78"/>
      <c r="I57" s="78"/>
      <c r="J57" s="76"/>
      <c r="K57" s="136" t="str">
        <f t="shared" si="1"/>
        <v>SUP</v>
      </c>
    </row>
    <row r="58" spans="1:11" s="137" customFormat="1" x14ac:dyDescent="0.3">
      <c r="A58" s="128" t="s">
        <v>110</v>
      </c>
      <c r="B58" s="129" t="s">
        <v>1853</v>
      </c>
      <c r="C58" s="138" t="s">
        <v>526</v>
      </c>
      <c r="D58" s="78"/>
      <c r="E58" s="78"/>
      <c r="F58" s="78"/>
      <c r="G58" s="78"/>
      <c r="H58" s="78"/>
      <c r="I58" s="78"/>
      <c r="J58" s="76"/>
      <c r="K58" s="136" t="str">
        <f t="shared" si="1"/>
        <v/>
      </c>
    </row>
    <row r="59" spans="1:11" s="137" customFormat="1" ht="28.5" x14ac:dyDescent="0.3">
      <c r="A59" s="128"/>
      <c r="B59" s="129" t="s">
        <v>1853</v>
      </c>
      <c r="C59" s="138" t="s">
        <v>1330</v>
      </c>
      <c r="D59" s="146" t="s">
        <v>110</v>
      </c>
      <c r="E59" s="78"/>
      <c r="F59" s="78"/>
      <c r="G59" s="78"/>
      <c r="H59" s="78"/>
      <c r="I59" s="78"/>
      <c r="J59" s="76"/>
      <c r="K59" s="136" t="str">
        <f t="shared" si="1"/>
        <v>SUP</v>
      </c>
    </row>
    <row r="60" spans="1:11" s="137" customFormat="1" ht="42.75" x14ac:dyDescent="0.3">
      <c r="A60" s="128"/>
      <c r="B60" s="129" t="s">
        <v>1854</v>
      </c>
      <c r="C60" s="138" t="s">
        <v>527</v>
      </c>
      <c r="D60" s="146" t="s">
        <v>110</v>
      </c>
      <c r="E60" s="78"/>
      <c r="F60" s="78"/>
      <c r="G60" s="78"/>
      <c r="H60" s="78"/>
      <c r="I60" s="78"/>
      <c r="J60" s="76"/>
      <c r="K60" s="136" t="str">
        <f t="shared" si="1"/>
        <v>SUP</v>
      </c>
    </row>
    <row r="61" spans="1:11" s="137" customFormat="1" ht="28.5" x14ac:dyDescent="0.3">
      <c r="A61" s="128" t="s">
        <v>110</v>
      </c>
      <c r="B61" s="129" t="s">
        <v>1855</v>
      </c>
      <c r="C61" s="138" t="s">
        <v>528</v>
      </c>
      <c r="D61" s="78"/>
      <c r="E61" s="78"/>
      <c r="F61" s="78"/>
      <c r="G61" s="78"/>
      <c r="H61" s="78"/>
      <c r="I61" s="78"/>
      <c r="J61" s="76"/>
      <c r="K61" s="136" t="str">
        <f t="shared" si="1"/>
        <v/>
      </c>
    </row>
    <row r="62" spans="1:11" s="137" customFormat="1" ht="28.5" x14ac:dyDescent="0.3">
      <c r="A62" s="128"/>
      <c r="B62" s="129" t="s">
        <v>1855</v>
      </c>
      <c r="C62" s="138" t="s">
        <v>1331</v>
      </c>
      <c r="D62" s="146" t="s">
        <v>110</v>
      </c>
      <c r="E62" s="78"/>
      <c r="F62" s="78"/>
      <c r="G62" s="78"/>
      <c r="H62" s="78"/>
      <c r="I62" s="78"/>
      <c r="J62" s="76"/>
      <c r="K62" s="136" t="str">
        <f t="shared" si="1"/>
        <v>SUP</v>
      </c>
    </row>
    <row r="63" spans="1:11" s="137" customFormat="1" ht="85.5" x14ac:dyDescent="0.3">
      <c r="A63" s="128"/>
      <c r="B63" s="129" t="s">
        <v>1856</v>
      </c>
      <c r="C63" s="138" t="s">
        <v>529</v>
      </c>
      <c r="D63" s="146" t="s">
        <v>110</v>
      </c>
      <c r="E63" s="78"/>
      <c r="F63" s="78"/>
      <c r="G63" s="78"/>
      <c r="H63" s="78"/>
      <c r="I63" s="78"/>
      <c r="J63" s="76"/>
      <c r="K63" s="136" t="str">
        <f t="shared" si="1"/>
        <v>SUP</v>
      </c>
    </row>
    <row r="64" spans="1:11" s="137" customFormat="1" ht="42.75" x14ac:dyDescent="0.3">
      <c r="A64" s="128"/>
      <c r="B64" s="129" t="s">
        <v>1857</v>
      </c>
      <c r="C64" s="138" t="s">
        <v>530</v>
      </c>
      <c r="D64" s="146" t="s">
        <v>110</v>
      </c>
      <c r="E64" s="78"/>
      <c r="F64" s="78"/>
      <c r="G64" s="78"/>
      <c r="H64" s="78"/>
      <c r="I64" s="78"/>
      <c r="J64" s="76"/>
      <c r="K64" s="136" t="str">
        <f t="shared" si="1"/>
        <v/>
      </c>
    </row>
    <row r="65" spans="1:11" s="137" customFormat="1" ht="28.5" x14ac:dyDescent="0.3">
      <c r="A65" s="128"/>
      <c r="B65" s="129" t="s">
        <v>1858</v>
      </c>
      <c r="C65" s="138" t="s">
        <v>531</v>
      </c>
      <c r="D65" s="146" t="s">
        <v>110</v>
      </c>
      <c r="E65" s="78"/>
      <c r="F65" s="78"/>
      <c r="G65" s="78"/>
      <c r="H65" s="78"/>
      <c r="I65" s="78"/>
      <c r="J65" s="76"/>
      <c r="K65" s="136" t="str">
        <f t="shared" si="1"/>
        <v>SUP</v>
      </c>
    </row>
    <row r="66" spans="1:11" s="137" customFormat="1" x14ac:dyDescent="0.3">
      <c r="A66" s="128" t="s">
        <v>110</v>
      </c>
      <c r="B66" s="129" t="s">
        <v>1859</v>
      </c>
      <c r="C66" s="139" t="s">
        <v>532</v>
      </c>
      <c r="D66" s="78"/>
      <c r="E66" s="78"/>
      <c r="F66" s="78"/>
      <c r="G66" s="78"/>
      <c r="H66" s="78"/>
      <c r="I66" s="78"/>
      <c r="J66" s="76"/>
      <c r="K66" s="136" t="str">
        <f t="shared" si="1"/>
        <v/>
      </c>
    </row>
    <row r="67" spans="1:11" s="137" customFormat="1" ht="71.25" x14ac:dyDescent="0.3">
      <c r="A67" s="128"/>
      <c r="B67" s="129" t="s">
        <v>1859</v>
      </c>
      <c r="C67" s="138" t="s">
        <v>533</v>
      </c>
      <c r="D67" s="146" t="s">
        <v>110</v>
      </c>
      <c r="E67" s="78"/>
      <c r="F67" s="78"/>
      <c r="G67" s="78"/>
      <c r="H67" s="78"/>
      <c r="I67" s="78"/>
      <c r="J67" s="76"/>
      <c r="K67" s="136" t="str">
        <f t="shared" si="1"/>
        <v/>
      </c>
    </row>
    <row r="68" spans="1:11" s="137" customFormat="1" ht="28.5" x14ac:dyDescent="0.3">
      <c r="A68" s="128"/>
      <c r="B68" s="129" t="s">
        <v>1860</v>
      </c>
      <c r="C68" s="138" t="s">
        <v>534</v>
      </c>
      <c r="D68" s="78"/>
      <c r="E68" s="78"/>
      <c r="F68" s="78"/>
      <c r="G68" s="78"/>
      <c r="H68" s="78"/>
      <c r="I68" s="78"/>
      <c r="J68" s="76"/>
      <c r="K68" s="136" t="str">
        <f t="shared" si="1"/>
        <v/>
      </c>
    </row>
    <row r="69" spans="1:11" s="137" customFormat="1" ht="57" x14ac:dyDescent="0.3">
      <c r="A69" s="128"/>
      <c r="B69" s="129" t="s">
        <v>1860</v>
      </c>
      <c r="C69" s="138" t="s">
        <v>535</v>
      </c>
      <c r="D69" s="146" t="s">
        <v>110</v>
      </c>
      <c r="E69" s="78"/>
      <c r="F69" s="78"/>
      <c r="G69" s="78"/>
      <c r="H69" s="78"/>
      <c r="I69" s="78"/>
      <c r="J69" s="76"/>
      <c r="K69" s="136" t="str">
        <f t="shared" si="1"/>
        <v>SUP</v>
      </c>
    </row>
    <row r="70" spans="1:11" s="137" customFormat="1" ht="85.5" x14ac:dyDescent="0.3">
      <c r="A70" s="128"/>
      <c r="B70" s="129" t="s">
        <v>1861</v>
      </c>
      <c r="C70" s="138" t="s">
        <v>536</v>
      </c>
      <c r="D70" s="146" t="s">
        <v>110</v>
      </c>
      <c r="E70" s="78"/>
      <c r="F70" s="78"/>
      <c r="G70" s="78"/>
      <c r="H70" s="78"/>
      <c r="I70" s="78"/>
      <c r="J70" s="76"/>
      <c r="K70" s="136" t="str">
        <f t="shared" si="1"/>
        <v>SUP</v>
      </c>
    </row>
    <row r="71" spans="1:11" s="137" customFormat="1" ht="42.75" x14ac:dyDescent="0.3">
      <c r="A71" s="128"/>
      <c r="B71" s="129" t="s">
        <v>1862</v>
      </c>
      <c r="C71" s="138" t="s">
        <v>537</v>
      </c>
      <c r="D71" s="146" t="s">
        <v>110</v>
      </c>
      <c r="E71" s="78"/>
      <c r="F71" s="78"/>
      <c r="G71" s="78"/>
      <c r="H71" s="78"/>
      <c r="I71" s="78"/>
      <c r="J71" s="76"/>
      <c r="K71" s="136" t="str">
        <f t="shared" ref="K71:K100" si="2">IF(C71="","",
IF(OR(A65="x",RIGHT(C71,1)=":"),"",
IF(COUNTA(D71:I71)&gt;1,"Invalid",
IF(D71="x",$D$6,IF(E71="x",$E$6,IF(F71="x",$F$6,IF(G71="x",$G$6,IF(H71="x",$H$6,IF(I71="x",$I$6,"")))))))))</f>
        <v>SUP</v>
      </c>
    </row>
    <row r="72" spans="1:11" s="137" customFormat="1" ht="57" x14ac:dyDescent="0.3">
      <c r="A72" s="128"/>
      <c r="B72" s="129" t="s">
        <v>1863</v>
      </c>
      <c r="C72" s="138" t="s">
        <v>1332</v>
      </c>
      <c r="D72" s="146" t="s">
        <v>110</v>
      </c>
      <c r="E72" s="78"/>
      <c r="F72" s="78"/>
      <c r="G72" s="78"/>
      <c r="H72" s="78"/>
      <c r="I72" s="78"/>
      <c r="J72" s="76"/>
      <c r="K72" s="136" t="str">
        <f t="shared" si="2"/>
        <v/>
      </c>
    </row>
    <row r="73" spans="1:11" s="137" customFormat="1" x14ac:dyDescent="0.3">
      <c r="A73" s="128" t="s">
        <v>110</v>
      </c>
      <c r="B73" s="129" t="s">
        <v>1864</v>
      </c>
      <c r="C73" s="139" t="s">
        <v>538</v>
      </c>
      <c r="D73" s="78"/>
      <c r="E73" s="78"/>
      <c r="F73" s="78"/>
      <c r="G73" s="78"/>
      <c r="H73" s="78"/>
      <c r="I73" s="78"/>
      <c r="J73" s="76"/>
      <c r="K73" s="136" t="str">
        <f t="shared" si="2"/>
        <v/>
      </c>
    </row>
    <row r="74" spans="1:11" s="137" customFormat="1" ht="71.25" x14ac:dyDescent="0.3">
      <c r="A74" s="128"/>
      <c r="B74" s="129" t="s">
        <v>1864</v>
      </c>
      <c r="C74" s="138" t="s">
        <v>1333</v>
      </c>
      <c r="D74" s="146" t="s">
        <v>110</v>
      </c>
      <c r="E74" s="78"/>
      <c r="F74" s="78"/>
      <c r="G74" s="78"/>
      <c r="H74" s="78"/>
      <c r="I74" s="78"/>
      <c r="J74" s="76" t="s">
        <v>2597</v>
      </c>
      <c r="K74" s="136" t="str">
        <f t="shared" si="2"/>
        <v>SUP</v>
      </c>
    </row>
    <row r="75" spans="1:11" s="137" customFormat="1" ht="42.75" x14ac:dyDescent="0.3">
      <c r="A75" s="128"/>
      <c r="B75" s="129" t="s">
        <v>1865</v>
      </c>
      <c r="C75" s="138" t="s">
        <v>1334</v>
      </c>
      <c r="D75" s="78"/>
      <c r="E75" s="78"/>
      <c r="F75" s="78"/>
      <c r="G75" s="78"/>
      <c r="H75" s="78"/>
      <c r="I75" s="78"/>
      <c r="J75" s="76"/>
      <c r="K75" s="136" t="str">
        <f t="shared" si="2"/>
        <v/>
      </c>
    </row>
    <row r="76" spans="1:11" s="137" customFormat="1" ht="142.5" x14ac:dyDescent="0.3">
      <c r="A76" s="128"/>
      <c r="B76" s="129" t="s">
        <v>1865</v>
      </c>
      <c r="C76" s="139" t="s">
        <v>1335</v>
      </c>
      <c r="D76" s="146" t="s">
        <v>110</v>
      </c>
      <c r="E76" s="78"/>
      <c r="F76" s="78"/>
      <c r="G76" s="78"/>
      <c r="H76" s="78"/>
      <c r="I76" s="78"/>
      <c r="J76" s="76" t="s">
        <v>2597</v>
      </c>
      <c r="K76" s="136" t="str">
        <f t="shared" si="2"/>
        <v>SUP</v>
      </c>
    </row>
    <row r="77" spans="1:11" s="137" customFormat="1" ht="99.75" x14ac:dyDescent="0.3">
      <c r="A77" s="128"/>
      <c r="B77" s="129" t="s">
        <v>1866</v>
      </c>
      <c r="C77" s="139" t="s">
        <v>539</v>
      </c>
      <c r="D77" s="146" t="s">
        <v>110</v>
      </c>
      <c r="E77" s="78"/>
      <c r="F77" s="78"/>
      <c r="G77" s="78"/>
      <c r="H77" s="78"/>
      <c r="I77" s="78"/>
      <c r="J77" s="76" t="s">
        <v>2597</v>
      </c>
      <c r="K77" s="136" t="str">
        <f t="shared" si="2"/>
        <v>SUP</v>
      </c>
    </row>
    <row r="78" spans="1:11" s="137" customFormat="1" ht="71.25" x14ac:dyDescent="0.3">
      <c r="A78" s="128"/>
      <c r="B78" s="129" t="s">
        <v>1867</v>
      </c>
      <c r="C78" s="139" t="s">
        <v>540</v>
      </c>
      <c r="D78" s="146" t="s">
        <v>110</v>
      </c>
      <c r="E78" s="78"/>
      <c r="F78" s="78"/>
      <c r="G78" s="78"/>
      <c r="H78" s="78"/>
      <c r="I78" s="78"/>
      <c r="J78" s="76" t="s">
        <v>2597</v>
      </c>
      <c r="K78" s="136" t="str">
        <f t="shared" si="2"/>
        <v>SUP</v>
      </c>
    </row>
    <row r="79" spans="1:11" s="137" customFormat="1" ht="85.5" x14ac:dyDescent="0.3">
      <c r="A79" s="128"/>
      <c r="B79" s="129" t="s">
        <v>1868</v>
      </c>
      <c r="C79" s="139" t="s">
        <v>541</v>
      </c>
      <c r="D79" s="146" t="s">
        <v>110</v>
      </c>
      <c r="E79" s="78"/>
      <c r="F79" s="78"/>
      <c r="G79" s="78"/>
      <c r="H79" s="78"/>
      <c r="I79" s="78"/>
      <c r="J79" s="76" t="s">
        <v>2597</v>
      </c>
      <c r="K79" s="136" t="str">
        <f t="shared" si="2"/>
        <v/>
      </c>
    </row>
    <row r="80" spans="1:11" s="137" customFormat="1" ht="71.25" x14ac:dyDescent="0.3">
      <c r="A80" s="128"/>
      <c r="B80" s="129" t="s">
        <v>1869</v>
      </c>
      <c r="C80" s="139" t="s">
        <v>542</v>
      </c>
      <c r="D80" s="146" t="s">
        <v>110</v>
      </c>
      <c r="E80" s="78"/>
      <c r="F80" s="78"/>
      <c r="G80" s="78"/>
      <c r="H80" s="78"/>
      <c r="I80" s="78"/>
      <c r="J80" s="76" t="s">
        <v>2597</v>
      </c>
      <c r="K80" s="136" t="str">
        <f t="shared" si="2"/>
        <v>SUP</v>
      </c>
    </row>
    <row r="81" spans="1:11" s="137" customFormat="1" ht="71.25" x14ac:dyDescent="0.3">
      <c r="A81" s="128"/>
      <c r="B81" s="129" t="s">
        <v>1870</v>
      </c>
      <c r="C81" s="139" t="s">
        <v>543</v>
      </c>
      <c r="D81" s="146" t="s">
        <v>110</v>
      </c>
      <c r="E81" s="78"/>
      <c r="F81" s="78"/>
      <c r="G81" s="78"/>
      <c r="H81" s="78"/>
      <c r="I81" s="78"/>
      <c r="J81" s="76" t="s">
        <v>2597</v>
      </c>
      <c r="K81" s="136" t="str">
        <f t="shared" si="2"/>
        <v>SUP</v>
      </c>
    </row>
    <row r="82" spans="1:11" s="137" customFormat="1" ht="71.25" x14ac:dyDescent="0.3">
      <c r="A82" s="128"/>
      <c r="B82" s="129" t="s">
        <v>1871</v>
      </c>
      <c r="C82" s="139" t="s">
        <v>544</v>
      </c>
      <c r="D82" s="146" t="s">
        <v>110</v>
      </c>
      <c r="E82" s="78"/>
      <c r="F82" s="78"/>
      <c r="G82" s="78"/>
      <c r="H82" s="78"/>
      <c r="I82" s="78"/>
      <c r="J82" s="76" t="s">
        <v>2597</v>
      </c>
      <c r="K82" s="136" t="str">
        <f t="shared" si="2"/>
        <v>SUP</v>
      </c>
    </row>
    <row r="83" spans="1:11" s="137" customFormat="1" ht="71.25" x14ac:dyDescent="0.3">
      <c r="A83" s="128"/>
      <c r="B83" s="129" t="s">
        <v>1872</v>
      </c>
      <c r="C83" s="139" t="s">
        <v>545</v>
      </c>
      <c r="D83" s="146" t="s">
        <v>110</v>
      </c>
      <c r="E83" s="78"/>
      <c r="F83" s="78"/>
      <c r="G83" s="78"/>
      <c r="H83" s="78"/>
      <c r="I83" s="78"/>
      <c r="J83" s="76" t="s">
        <v>2597</v>
      </c>
      <c r="K83" s="136" t="str">
        <f t="shared" si="2"/>
        <v>SUP</v>
      </c>
    </row>
    <row r="84" spans="1:11" s="137" customFormat="1" ht="71.25" x14ac:dyDescent="0.3">
      <c r="A84" s="128"/>
      <c r="B84" s="129" t="s">
        <v>1873</v>
      </c>
      <c r="C84" s="139" t="s">
        <v>546</v>
      </c>
      <c r="D84" s="146" t="s">
        <v>110</v>
      </c>
      <c r="E84" s="78"/>
      <c r="F84" s="78"/>
      <c r="G84" s="78"/>
      <c r="H84" s="78"/>
      <c r="I84" s="78"/>
      <c r="J84" s="76" t="s">
        <v>2597</v>
      </c>
      <c r="K84" s="136" t="str">
        <f t="shared" si="2"/>
        <v>SUP</v>
      </c>
    </row>
    <row r="85" spans="1:11" s="137" customFormat="1" ht="71.25" x14ac:dyDescent="0.3">
      <c r="A85" s="128"/>
      <c r="B85" s="129" t="s">
        <v>1874</v>
      </c>
      <c r="C85" s="139" t="s">
        <v>547</v>
      </c>
      <c r="D85" s="146" t="s">
        <v>110</v>
      </c>
      <c r="E85" s="78"/>
      <c r="F85" s="78"/>
      <c r="G85" s="78"/>
      <c r="H85" s="78"/>
      <c r="I85" s="78"/>
      <c r="J85" s="76" t="s">
        <v>2597</v>
      </c>
      <c r="K85" s="136" t="str">
        <f t="shared" si="2"/>
        <v>SUP</v>
      </c>
    </row>
    <row r="86" spans="1:11" s="137" customFormat="1" ht="71.25" x14ac:dyDescent="0.3">
      <c r="A86" s="128"/>
      <c r="B86" s="129" t="s">
        <v>1875</v>
      </c>
      <c r="C86" s="139" t="s">
        <v>548</v>
      </c>
      <c r="D86" s="146" t="s">
        <v>110</v>
      </c>
      <c r="E86" s="78"/>
      <c r="F86" s="78"/>
      <c r="G86" s="78"/>
      <c r="H86" s="78"/>
      <c r="I86" s="78"/>
      <c r="J86" s="76" t="s">
        <v>2597</v>
      </c>
      <c r="K86" s="136" t="str">
        <f t="shared" si="2"/>
        <v>SUP</v>
      </c>
    </row>
    <row r="87" spans="1:11" s="137" customFormat="1" ht="71.25" x14ac:dyDescent="0.3">
      <c r="A87" s="128"/>
      <c r="B87" s="129" t="s">
        <v>1876</v>
      </c>
      <c r="C87" s="139" t="s">
        <v>549</v>
      </c>
      <c r="D87" s="146" t="s">
        <v>110</v>
      </c>
      <c r="E87" s="78"/>
      <c r="F87" s="78"/>
      <c r="G87" s="78"/>
      <c r="H87" s="78"/>
      <c r="I87" s="78"/>
      <c r="J87" s="76" t="s">
        <v>2597</v>
      </c>
      <c r="K87" s="136" t="str">
        <f t="shared" si="2"/>
        <v>SUP</v>
      </c>
    </row>
    <row r="88" spans="1:11" s="137" customFormat="1" ht="71.25" x14ac:dyDescent="0.3">
      <c r="A88" s="128"/>
      <c r="B88" s="129" t="s">
        <v>1877</v>
      </c>
      <c r="C88" s="139" t="s">
        <v>550</v>
      </c>
      <c r="D88" s="146" t="s">
        <v>110</v>
      </c>
      <c r="E88" s="78"/>
      <c r="F88" s="78"/>
      <c r="G88" s="78"/>
      <c r="H88" s="78"/>
      <c r="I88" s="78"/>
      <c r="J88" s="76" t="s">
        <v>2597</v>
      </c>
      <c r="K88" s="136" t="str">
        <f t="shared" si="2"/>
        <v>SUP</v>
      </c>
    </row>
    <row r="89" spans="1:11" s="137" customFormat="1" ht="42.75" x14ac:dyDescent="0.3">
      <c r="A89" s="128"/>
      <c r="B89" s="129" t="s">
        <v>1878</v>
      </c>
      <c r="C89" s="138" t="s">
        <v>1336</v>
      </c>
      <c r="D89" s="78"/>
      <c r="E89" s="78"/>
      <c r="F89" s="78"/>
      <c r="G89" s="78"/>
      <c r="H89" s="78"/>
      <c r="I89" s="78"/>
      <c r="J89" s="76"/>
      <c r="K89" s="136" t="str">
        <f t="shared" si="2"/>
        <v/>
      </c>
    </row>
    <row r="90" spans="1:11" s="137" customFormat="1" ht="28.5" x14ac:dyDescent="0.3">
      <c r="A90" s="128"/>
      <c r="B90" s="129" t="s">
        <v>1878</v>
      </c>
      <c r="C90" s="139" t="s">
        <v>1337</v>
      </c>
      <c r="D90" s="146" t="s">
        <v>110</v>
      </c>
      <c r="E90" s="78"/>
      <c r="F90" s="78"/>
      <c r="G90" s="78"/>
      <c r="H90" s="78"/>
      <c r="I90" s="78"/>
      <c r="J90" s="76"/>
      <c r="K90" s="136" t="str">
        <f t="shared" si="2"/>
        <v>SUP</v>
      </c>
    </row>
    <row r="91" spans="1:11" s="137" customFormat="1" ht="71.25" x14ac:dyDescent="0.3">
      <c r="A91" s="128"/>
      <c r="B91" s="129" t="s">
        <v>1879</v>
      </c>
      <c r="C91" s="139" t="s">
        <v>1338</v>
      </c>
      <c r="D91" s="146" t="s">
        <v>110</v>
      </c>
      <c r="E91" s="78"/>
      <c r="F91" s="78"/>
      <c r="G91" s="78"/>
      <c r="H91" s="78"/>
      <c r="I91" s="78"/>
      <c r="J91" s="76" t="s">
        <v>2597</v>
      </c>
      <c r="K91" s="136" t="str">
        <f t="shared" si="2"/>
        <v>SUP</v>
      </c>
    </row>
    <row r="92" spans="1:11" s="137" customFormat="1" ht="71.25" x14ac:dyDescent="0.3">
      <c r="A92" s="128"/>
      <c r="B92" s="129" t="s">
        <v>1880</v>
      </c>
      <c r="C92" s="139" t="s">
        <v>1339</v>
      </c>
      <c r="D92" s="146" t="s">
        <v>110</v>
      </c>
      <c r="E92" s="78"/>
      <c r="F92" s="78"/>
      <c r="G92" s="78"/>
      <c r="H92" s="78"/>
      <c r="I92" s="78"/>
      <c r="J92" s="76" t="s">
        <v>2597</v>
      </c>
      <c r="K92" s="136" t="str">
        <f t="shared" si="2"/>
        <v>SUP</v>
      </c>
    </row>
    <row r="93" spans="1:11" s="137" customFormat="1" ht="71.25" x14ac:dyDescent="0.3">
      <c r="A93" s="128"/>
      <c r="B93" s="129" t="s">
        <v>1881</v>
      </c>
      <c r="C93" s="138" t="s">
        <v>1340</v>
      </c>
      <c r="D93" s="146" t="s">
        <v>110</v>
      </c>
      <c r="E93" s="78"/>
      <c r="F93" s="78"/>
      <c r="G93" s="78"/>
      <c r="H93" s="78"/>
      <c r="I93" s="78"/>
      <c r="J93" s="76" t="s">
        <v>2597</v>
      </c>
      <c r="K93" s="136" t="str">
        <f t="shared" si="2"/>
        <v>SUP</v>
      </c>
    </row>
    <row r="94" spans="1:11" s="137" customFormat="1" hidden="1" x14ac:dyDescent="0.3">
      <c r="A94" s="128"/>
      <c r="B94" s="129" t="s">
        <v>295</v>
      </c>
      <c r="C94" s="134"/>
      <c r="D94" s="131"/>
      <c r="E94" s="131"/>
      <c r="F94" s="131"/>
      <c r="G94" s="131"/>
      <c r="H94" s="131"/>
      <c r="I94" s="131"/>
      <c r="J94" s="132"/>
      <c r="K94" s="133" t="str">
        <f t="shared" si="2"/>
        <v/>
      </c>
    </row>
    <row r="95" spans="1:11" s="137" customFormat="1" hidden="1" x14ac:dyDescent="0.3">
      <c r="A95" s="128"/>
      <c r="B95" s="129" t="s">
        <v>295</v>
      </c>
      <c r="C95" s="134"/>
      <c r="D95" s="131"/>
      <c r="E95" s="131"/>
      <c r="F95" s="131"/>
      <c r="G95" s="131"/>
      <c r="H95" s="131"/>
      <c r="I95" s="131"/>
      <c r="J95" s="132"/>
      <c r="K95" s="133" t="str">
        <f t="shared" si="2"/>
        <v/>
      </c>
    </row>
    <row r="96" spans="1:11" s="137" customFormat="1" hidden="1" x14ac:dyDescent="0.3">
      <c r="A96" s="128"/>
      <c r="B96" s="129" t="s">
        <v>295</v>
      </c>
      <c r="C96" s="134"/>
      <c r="D96" s="131"/>
      <c r="E96" s="131"/>
      <c r="F96" s="131"/>
      <c r="G96" s="131"/>
      <c r="H96" s="131"/>
      <c r="I96" s="131"/>
      <c r="J96" s="132"/>
      <c r="K96" s="133" t="str">
        <f t="shared" si="2"/>
        <v/>
      </c>
    </row>
    <row r="97" spans="1:11" s="137" customFormat="1" hidden="1" x14ac:dyDescent="0.3">
      <c r="A97" s="128"/>
      <c r="B97" s="129" t="s">
        <v>295</v>
      </c>
      <c r="C97" s="134"/>
      <c r="D97" s="131"/>
      <c r="E97" s="131"/>
      <c r="F97" s="131"/>
      <c r="G97" s="131"/>
      <c r="H97" s="131"/>
      <c r="I97" s="131"/>
      <c r="J97" s="132"/>
      <c r="K97" s="133" t="str">
        <f t="shared" si="2"/>
        <v/>
      </c>
    </row>
    <row r="98" spans="1:11" s="137" customFormat="1" hidden="1" x14ac:dyDescent="0.3">
      <c r="A98" s="128"/>
      <c r="B98" s="129" t="s">
        <v>295</v>
      </c>
      <c r="C98" s="134"/>
      <c r="D98" s="131"/>
      <c r="E98" s="131"/>
      <c r="F98" s="131"/>
      <c r="G98" s="131"/>
      <c r="H98" s="131"/>
      <c r="I98" s="131"/>
      <c r="J98" s="132"/>
      <c r="K98" s="133" t="str">
        <f t="shared" si="2"/>
        <v/>
      </c>
    </row>
    <row r="99" spans="1:11" s="137" customFormat="1" hidden="1" x14ac:dyDescent="0.3">
      <c r="A99" s="128"/>
      <c r="B99" s="129" t="s">
        <v>295</v>
      </c>
      <c r="C99" s="134"/>
      <c r="D99" s="131"/>
      <c r="E99" s="131"/>
      <c r="F99" s="131"/>
      <c r="G99" s="131"/>
      <c r="H99" s="131"/>
      <c r="I99" s="131"/>
      <c r="J99" s="132"/>
      <c r="K99" s="133" t="str">
        <f t="shared" si="2"/>
        <v/>
      </c>
    </row>
    <row r="100" spans="1:11" s="137" customFormat="1" hidden="1" x14ac:dyDescent="0.3">
      <c r="A100" s="128"/>
      <c r="B100" s="129" t="s">
        <v>295</v>
      </c>
      <c r="C100" s="134"/>
      <c r="D100" s="131"/>
      <c r="E100" s="131"/>
      <c r="F100" s="131"/>
      <c r="G100" s="131"/>
      <c r="H100" s="131"/>
      <c r="I100" s="131"/>
      <c r="J100" s="132"/>
      <c r="K100" s="133" t="str">
        <f t="shared" si="2"/>
        <v/>
      </c>
    </row>
    <row r="101" spans="1:11" hidden="1" x14ac:dyDescent="0.2"/>
    <row r="102" spans="1:11" hidden="1" x14ac:dyDescent="0.2"/>
    <row r="103" spans="1:11" hidden="1" x14ac:dyDescent="0.2"/>
    <row r="104" spans="1:11" hidden="1" x14ac:dyDescent="0.2"/>
    <row r="105" spans="1:11" hidden="1" x14ac:dyDescent="0.2"/>
    <row r="106" spans="1:11" hidden="1" x14ac:dyDescent="0.2"/>
    <row r="107" spans="1:11" hidden="1" x14ac:dyDescent="0.2"/>
    <row r="108" spans="1:11" hidden="1" x14ac:dyDescent="0.2"/>
    <row r="109" spans="1:11" hidden="1" x14ac:dyDescent="0.2"/>
    <row r="110" spans="1:11" hidden="1" x14ac:dyDescent="0.2"/>
    <row r="111" spans="1:11" hidden="1" x14ac:dyDescent="0.2"/>
    <row r="112" spans="1:11"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sheetData>
  <sheetProtection algorithmName="SHA-512" hashValue="v5I2IhveNyZFA/0nnuBXIrnyUsYV+klcqEaeKUfZfUQgvy04KtlaUAM8c+3qEB24BwS1MxspXWvjKFJ6lOsKqw==" saltValue="M00qkkS+CiD5uwq+E0k14w==" spinCount="100000" sheet="1"/>
  <mergeCells count="4">
    <mergeCell ref="J4:J5"/>
    <mergeCell ref="D3:I3"/>
    <mergeCell ref="A4:C5"/>
    <mergeCell ref="D4:I5"/>
  </mergeCells>
  <conditionalFormatting sqref="A73:A100 A7:A68">
    <cfRule type="expression" dxfId="967" priority="96">
      <formula>A7="x"</formula>
    </cfRule>
  </conditionalFormatting>
  <conditionalFormatting sqref="B7:B100">
    <cfRule type="expression" dxfId="966" priority="72">
      <formula>A7="x"</formula>
    </cfRule>
    <cfRule type="expression" dxfId="965" priority="95">
      <formula>RIGHT(C7,1)=":"</formula>
    </cfRule>
  </conditionalFormatting>
  <conditionalFormatting sqref="E7:K26 E28:K47 E27:I27 K27 E50:K73 F48:I48 E49:I49 K48:K49 E75:K75 E74:I74 K74 E89:K90 K76:K88 E94:K100 E91:I92 K91:K93">
    <cfRule type="expression" dxfId="964" priority="82">
      <formula>$A7="x"</formula>
    </cfRule>
    <cfRule type="expression" dxfId="963" priority="89">
      <formula>RIGHT($C7,1)=":"</formula>
    </cfRule>
  </conditionalFormatting>
  <conditionalFormatting sqref="D7:D8 D29 D40 D48 D52 D58 D61 D66 D68 D73 D75 D89 D94:D100">
    <cfRule type="expression" dxfId="962" priority="74">
      <formula>A7="x"</formula>
    </cfRule>
    <cfRule type="expression" dxfId="961" priority="75">
      <formula>RIGHT(C7,1)=":"</formula>
    </cfRule>
  </conditionalFormatting>
  <conditionalFormatting sqref="D7:J8 D29:J29 E9:J26 E27:I27 E28:J28 D40:J40 E30:J39 E41:J47 D48 F48:I48 E49:I49 D52:J52 E50:J51 D58:J58 E53:J57 D61:J61 E59:J60 D66:J66 E62:J65 D68:J68 E67:J67 D73:J73 E69:J72 D75:J75 E74:I74 D89:J89 D94:J100 E90:J90 E91:I92">
    <cfRule type="expression" dxfId="960" priority="81">
      <formula>$K7="Invalid"</formula>
    </cfRule>
  </conditionalFormatting>
  <conditionalFormatting sqref="D7:I8 D29:I29 E9:I28 D40:I40 E30:I39 E41:I47 D48 F48:I48 D52:I52 E49:I51 D58:I58 E53:I57 D61:I61 E59:I60 D66:I66 E62:I65 D68:I68 E67:I67 D73:I73 E69:I72 D75:I75 E74:I74 D89:I89 D94:I100 E90:I92">
    <cfRule type="expression" dxfId="959" priority="80">
      <formula>AND($K7="Invalid",D7="x")</formula>
    </cfRule>
  </conditionalFormatting>
  <conditionalFormatting sqref="K7:K100">
    <cfRule type="cellIs" dxfId="958" priority="73" operator="equal">
      <formula>"Invalid"</formula>
    </cfRule>
  </conditionalFormatting>
  <conditionalFormatting sqref="A69:A72">
    <cfRule type="expression" dxfId="957" priority="71">
      <formula>A69="x"</formula>
    </cfRule>
  </conditionalFormatting>
  <conditionalFormatting sqref="C7:C100">
    <cfRule type="expression" dxfId="956" priority="4681">
      <formula>A7="x"</formula>
    </cfRule>
    <cfRule type="expression" dxfId="955" priority="4682">
      <formula>RIGHT(C7,1)=":"</formula>
    </cfRule>
    <cfRule type="expression" dxfId="954" priority="4683">
      <formula>#REF!="D"</formula>
    </cfRule>
    <cfRule type="expression" dxfId="953" priority="4684">
      <formula>#REF!="A"</formula>
    </cfRule>
    <cfRule type="expression" dxfId="952" priority="4685">
      <formula>#REF!="E"</formula>
    </cfRule>
  </conditionalFormatting>
  <conditionalFormatting sqref="J27">
    <cfRule type="expression" dxfId="951" priority="63">
      <formula>$A27="x"</formula>
    </cfRule>
    <cfRule type="expression" dxfId="950" priority="64">
      <formula>RIGHT($C27,1)=":"</formula>
    </cfRule>
  </conditionalFormatting>
  <conditionalFormatting sqref="J27">
    <cfRule type="expression" dxfId="949" priority="62">
      <formula>$K27="Invalid"</formula>
    </cfRule>
  </conditionalFormatting>
  <conditionalFormatting sqref="J48">
    <cfRule type="expression" dxfId="948" priority="60">
      <formula>$A48="x"</formula>
    </cfRule>
    <cfRule type="expression" dxfId="947" priority="61">
      <formula>RIGHT($C48,1)=":"</formula>
    </cfRule>
  </conditionalFormatting>
  <conditionalFormatting sqref="J48">
    <cfRule type="expression" dxfId="946" priority="59">
      <formula>$K48="Invalid"</formula>
    </cfRule>
  </conditionalFormatting>
  <conditionalFormatting sqref="J49">
    <cfRule type="expression" dxfId="945" priority="57">
      <formula>$A49="x"</formula>
    </cfRule>
    <cfRule type="expression" dxfId="944" priority="58">
      <formula>RIGHT($C49,1)=":"</formula>
    </cfRule>
  </conditionalFormatting>
  <conditionalFormatting sqref="J49">
    <cfRule type="expression" dxfId="943" priority="56">
      <formula>$K49="Invalid"</formula>
    </cfRule>
  </conditionalFormatting>
  <conditionalFormatting sqref="J74">
    <cfRule type="expression" dxfId="942" priority="54">
      <formula>$A74="x"</formula>
    </cfRule>
    <cfRule type="expression" dxfId="941" priority="55">
      <formula>RIGHT($C74,1)=":"</formula>
    </cfRule>
  </conditionalFormatting>
  <conditionalFormatting sqref="J74">
    <cfRule type="expression" dxfId="940" priority="53">
      <formula>$K74="Invalid"</formula>
    </cfRule>
  </conditionalFormatting>
  <conditionalFormatting sqref="E76:I76">
    <cfRule type="expression" dxfId="939" priority="51">
      <formula>$A76="x"</formula>
    </cfRule>
    <cfRule type="expression" dxfId="938" priority="52">
      <formula>RIGHT($C76,1)=":"</formula>
    </cfRule>
  </conditionalFormatting>
  <conditionalFormatting sqref="E76:I76">
    <cfRule type="expression" dxfId="937" priority="50">
      <formula>$K76="Invalid"</formula>
    </cfRule>
  </conditionalFormatting>
  <conditionalFormatting sqref="E76:I76">
    <cfRule type="expression" dxfId="936" priority="49">
      <formula>AND($K76="Invalid",E76="x")</formula>
    </cfRule>
  </conditionalFormatting>
  <conditionalFormatting sqref="J76">
    <cfRule type="expression" dxfId="935" priority="47">
      <formula>$A76="x"</formula>
    </cfRule>
    <cfRule type="expression" dxfId="934" priority="48">
      <formula>RIGHT($C76,1)=":"</formula>
    </cfRule>
  </conditionalFormatting>
  <conditionalFormatting sqref="J76">
    <cfRule type="expression" dxfId="933" priority="46">
      <formula>$K76="Invalid"</formula>
    </cfRule>
  </conditionalFormatting>
  <conditionalFormatting sqref="E77:I77">
    <cfRule type="expression" dxfId="932" priority="44">
      <formula>$A77="x"</formula>
    </cfRule>
    <cfRule type="expression" dxfId="931" priority="45">
      <formula>RIGHT($C77,1)=":"</formula>
    </cfRule>
  </conditionalFormatting>
  <conditionalFormatting sqref="E77:I77">
    <cfRule type="expression" dxfId="930" priority="43">
      <formula>$K77="Invalid"</formula>
    </cfRule>
  </conditionalFormatting>
  <conditionalFormatting sqref="E77:I77">
    <cfRule type="expression" dxfId="929" priority="42">
      <formula>AND($K77="Invalid",E77="x")</formula>
    </cfRule>
  </conditionalFormatting>
  <conditionalFormatting sqref="J77">
    <cfRule type="expression" dxfId="928" priority="40">
      <formula>$A77="x"</formula>
    </cfRule>
    <cfRule type="expression" dxfId="927" priority="41">
      <formula>RIGHT($C77,1)=":"</formula>
    </cfRule>
  </conditionalFormatting>
  <conditionalFormatting sqref="J77">
    <cfRule type="expression" dxfId="926" priority="39">
      <formula>$K77="Invalid"</formula>
    </cfRule>
  </conditionalFormatting>
  <conditionalFormatting sqref="E78:I78">
    <cfRule type="expression" dxfId="925" priority="37">
      <formula>$A78="x"</formula>
    </cfRule>
    <cfRule type="expression" dxfId="924" priority="38">
      <formula>RIGHT($C78,1)=":"</formula>
    </cfRule>
  </conditionalFormatting>
  <conditionalFormatting sqref="E78:I78">
    <cfRule type="expression" dxfId="923" priority="36">
      <formula>$K78="Invalid"</formula>
    </cfRule>
  </conditionalFormatting>
  <conditionalFormatting sqref="E78:I78">
    <cfRule type="expression" dxfId="922" priority="35">
      <formula>AND($K78="Invalid",E78="x")</formula>
    </cfRule>
  </conditionalFormatting>
  <conditionalFormatting sqref="J78">
    <cfRule type="expression" dxfId="921" priority="33">
      <formula>$A78="x"</formula>
    </cfRule>
    <cfRule type="expression" dxfId="920" priority="34">
      <formula>RIGHT($C78,1)=":"</formula>
    </cfRule>
  </conditionalFormatting>
  <conditionalFormatting sqref="J78">
    <cfRule type="expression" dxfId="919" priority="32">
      <formula>$K78="Invalid"</formula>
    </cfRule>
  </conditionalFormatting>
  <conditionalFormatting sqref="E79:I79">
    <cfRule type="expression" dxfId="918" priority="30">
      <formula>$A79="x"</formula>
    </cfRule>
    <cfRule type="expression" dxfId="917" priority="31">
      <formula>RIGHT($C79,1)=":"</formula>
    </cfRule>
  </conditionalFormatting>
  <conditionalFormatting sqref="E79:I79">
    <cfRule type="expression" dxfId="916" priority="29">
      <formula>$K79="Invalid"</formula>
    </cfRule>
  </conditionalFormatting>
  <conditionalFormatting sqref="E79:I79">
    <cfRule type="expression" dxfId="915" priority="28">
      <formula>AND($K79="Invalid",E79="x")</formula>
    </cfRule>
  </conditionalFormatting>
  <conditionalFormatting sqref="J79">
    <cfRule type="expression" dxfId="914" priority="26">
      <formula>$A79="x"</formula>
    </cfRule>
    <cfRule type="expression" dxfId="913" priority="27">
      <formula>RIGHT($C79,1)=":"</formula>
    </cfRule>
  </conditionalFormatting>
  <conditionalFormatting sqref="J79">
    <cfRule type="expression" dxfId="912" priority="25">
      <formula>$K79="Invalid"</formula>
    </cfRule>
  </conditionalFormatting>
  <conditionalFormatting sqref="E80:I80">
    <cfRule type="expression" dxfId="911" priority="23">
      <formula>$A80="x"</formula>
    </cfRule>
    <cfRule type="expression" dxfId="910" priority="24">
      <formula>RIGHT($C80,1)=":"</formula>
    </cfRule>
  </conditionalFormatting>
  <conditionalFormatting sqref="E80:I80">
    <cfRule type="expression" dxfId="909" priority="22">
      <formula>$K80="Invalid"</formula>
    </cfRule>
  </conditionalFormatting>
  <conditionalFormatting sqref="E80:I80">
    <cfRule type="expression" dxfId="908" priority="21">
      <formula>AND($K80="Invalid",E80="x")</formula>
    </cfRule>
  </conditionalFormatting>
  <conditionalFormatting sqref="J80">
    <cfRule type="expression" dxfId="907" priority="19">
      <formula>$A80="x"</formula>
    </cfRule>
    <cfRule type="expression" dxfId="906" priority="20">
      <formula>RIGHT($C80,1)=":"</formula>
    </cfRule>
  </conditionalFormatting>
  <conditionalFormatting sqref="J80">
    <cfRule type="expression" dxfId="905" priority="18">
      <formula>$K80="Invalid"</formula>
    </cfRule>
  </conditionalFormatting>
  <conditionalFormatting sqref="E81:I88">
    <cfRule type="expression" dxfId="904" priority="16">
      <formula>$A81="x"</formula>
    </cfRule>
    <cfRule type="expression" dxfId="903" priority="17">
      <formula>RIGHT($C81,1)=":"</formula>
    </cfRule>
  </conditionalFormatting>
  <conditionalFormatting sqref="E81:I88">
    <cfRule type="expression" dxfId="902" priority="15">
      <formula>$K81="Invalid"</formula>
    </cfRule>
  </conditionalFormatting>
  <conditionalFormatting sqref="E81:I88">
    <cfRule type="expression" dxfId="901" priority="14">
      <formula>AND($K81="Invalid",E81="x")</formula>
    </cfRule>
  </conditionalFormatting>
  <conditionalFormatting sqref="J81:J88">
    <cfRule type="expression" dxfId="900" priority="12">
      <formula>$A81="x"</formula>
    </cfRule>
    <cfRule type="expression" dxfId="899" priority="13">
      <formula>RIGHT($C81,1)=":"</formula>
    </cfRule>
  </conditionalFormatting>
  <conditionalFormatting sqref="J81:J88">
    <cfRule type="expression" dxfId="898" priority="11">
      <formula>$K81="Invalid"</formula>
    </cfRule>
  </conditionalFormatting>
  <conditionalFormatting sqref="J91:J92">
    <cfRule type="expression" dxfId="897" priority="9">
      <formula>$A91="x"</formula>
    </cfRule>
    <cfRule type="expression" dxfId="896" priority="10">
      <formula>RIGHT($C91,1)=":"</formula>
    </cfRule>
  </conditionalFormatting>
  <conditionalFormatting sqref="J91:J92">
    <cfRule type="expression" dxfId="895" priority="8">
      <formula>$K91="Invalid"</formula>
    </cfRule>
  </conditionalFormatting>
  <conditionalFormatting sqref="E93:I93">
    <cfRule type="expression" dxfId="894" priority="6">
      <formula>$A93="x"</formula>
    </cfRule>
    <cfRule type="expression" dxfId="893" priority="7">
      <formula>RIGHT($C93,1)=":"</formula>
    </cfRule>
  </conditionalFormatting>
  <conditionalFormatting sqref="E93:I93">
    <cfRule type="expression" dxfId="892" priority="5">
      <formula>$K93="Invalid"</formula>
    </cfRule>
  </conditionalFormatting>
  <conditionalFormatting sqref="E93:I93">
    <cfRule type="expression" dxfId="891" priority="4">
      <formula>AND($K93="Invalid",E93="x")</formula>
    </cfRule>
  </conditionalFormatting>
  <conditionalFormatting sqref="J93">
    <cfRule type="expression" dxfId="890" priority="2">
      <formula>$A93="x"</formula>
    </cfRule>
    <cfRule type="expression" dxfId="889" priority="3">
      <formula>RIGHT($C93,1)=":"</formula>
    </cfRule>
  </conditionalFormatting>
  <conditionalFormatting sqref="J93">
    <cfRule type="expression" dxfId="888" priority="1">
      <formula>$K93="Invalid"</formula>
    </cfRule>
  </conditionalFormatting>
  <dataValidations count="1">
    <dataValidation type="list" allowBlank="1" showInputMessage="1" showErrorMessage="1" sqref="A7:A100 D7:I100">
      <formula1>"x"</formula1>
    </dataValidation>
  </dataValidations>
  <pageMargins left="0.7" right="0.7" top="0.75" bottom="0.75" header="0.3" footer="0.3"/>
  <pageSetup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AJ500"/>
  <sheetViews>
    <sheetView showGridLines="0" zoomScale="150" zoomScaleNormal="150" zoomScalePageLayoutView="150" workbookViewId="0">
      <pane ySplit="6" topLeftCell="A25" activePane="bottomLeft" state="frozen"/>
      <selection activeCell="D3" sqref="D3:I3"/>
      <selection pane="bottomLeft" activeCell="J26" sqref="J26"/>
    </sheetView>
  </sheetViews>
  <sheetFormatPr defaultColWidth="0" defaultRowHeight="14.25"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9" width="8.625" style="115" hidden="1" customWidth="1"/>
    <col min="20" max="20" width="0" style="115" hidden="1" customWidth="1"/>
    <col min="21" max="27" width="8.625" style="115" hidden="1" customWidth="1"/>
    <col min="28" max="28" width="0" style="115" hidden="1" customWidth="1"/>
    <col min="29" max="35" width="8.625" style="115" hidden="1" customWidth="1"/>
    <col min="36" max="36" width="0" style="115" hidden="1" customWidth="1"/>
    <col min="37" max="16384" width="8.625" style="115" hidden="1"/>
  </cols>
  <sheetData>
    <row r="1" spans="1:11" s="114" customFormat="1" ht="18.75" x14ac:dyDescent="0.3">
      <c r="A1" s="114" t="str">
        <f>ClientName</f>
        <v>City of Garden Grove</v>
      </c>
    </row>
    <row r="2" spans="1:11" x14ac:dyDescent="0.2">
      <c r="A2" s="115" t="s">
        <v>82</v>
      </c>
    </row>
    <row r="3" spans="1:11" x14ac:dyDescent="0.2">
      <c r="A3" s="115" t="s">
        <v>551</v>
      </c>
      <c r="C3" s="116"/>
      <c r="D3" s="179" t="s">
        <v>1501</v>
      </c>
      <c r="E3" s="179"/>
      <c r="F3" s="179"/>
      <c r="G3" s="179"/>
      <c r="H3" s="179"/>
      <c r="I3" s="179"/>
    </row>
    <row r="4" spans="1:11" ht="18.600000000000001" customHeight="1" x14ac:dyDescent="0.2">
      <c r="A4" s="177" t="s">
        <v>26</v>
      </c>
      <c r="B4" s="177"/>
      <c r="C4" s="177"/>
      <c r="D4" s="180" t="s">
        <v>94</v>
      </c>
      <c r="E4" s="180"/>
      <c r="F4" s="180"/>
      <c r="G4" s="180"/>
      <c r="H4" s="180"/>
      <c r="I4" s="180"/>
      <c r="J4" s="180" t="s">
        <v>95</v>
      </c>
      <c r="K4" s="117"/>
    </row>
    <row r="5" spans="1:11" ht="18.600000000000001" customHeight="1" x14ac:dyDescent="0.2">
      <c r="A5" s="178"/>
      <c r="B5" s="178"/>
      <c r="C5" s="178"/>
      <c r="D5" s="181"/>
      <c r="E5" s="181"/>
      <c r="F5" s="181"/>
      <c r="G5" s="181"/>
      <c r="H5" s="181"/>
      <c r="I5" s="181"/>
      <c r="J5" s="181"/>
      <c r="K5" s="118"/>
    </row>
    <row r="6" spans="1:11"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137" customFormat="1" x14ac:dyDescent="0.3">
      <c r="A7" s="128" t="s">
        <v>110</v>
      </c>
      <c r="B7" s="129" t="s">
        <v>551</v>
      </c>
      <c r="C7" s="130" t="s">
        <v>266</v>
      </c>
      <c r="D7" s="131"/>
      <c r="E7" s="131"/>
      <c r="F7" s="131"/>
      <c r="G7" s="131"/>
      <c r="H7" s="131"/>
      <c r="I7" s="131"/>
      <c r="J7" s="132"/>
      <c r="K7" s="133" t="str">
        <f t="shared" ref="K7:K38" si="0">IF(C7="","",
IF(OR(A1="x",RIGHT(C7,1)=":"),"",
IF(COUNTA(D7:I7)&gt;1,"Invalid",
IF(D7="x",$D$6,IF(E7="x",$E$6,IF(F7="x",$F$6,IF(G7="x",$G$6,IF(H7="x",$H$6,IF(I7="x",$I$6,"")))))))))</f>
        <v/>
      </c>
    </row>
    <row r="8" spans="1:11" s="137" customFormat="1" ht="71.25" x14ac:dyDescent="0.3">
      <c r="A8" s="128"/>
      <c r="B8" s="129" t="s">
        <v>1882</v>
      </c>
      <c r="C8" s="138" t="s">
        <v>552</v>
      </c>
      <c r="D8" s="78" t="s">
        <v>110</v>
      </c>
      <c r="E8" s="78"/>
      <c r="F8" s="78"/>
      <c r="G8" s="78"/>
      <c r="H8" s="78"/>
      <c r="I8" s="78"/>
      <c r="J8" s="84" t="s">
        <v>2627</v>
      </c>
      <c r="K8" s="136" t="str">
        <f t="shared" si="0"/>
        <v>SUP</v>
      </c>
    </row>
    <row r="9" spans="1:11" s="137" customFormat="1" ht="28.5" x14ac:dyDescent="0.3">
      <c r="A9" s="128"/>
      <c r="B9" s="129" t="s">
        <v>1883</v>
      </c>
      <c r="C9" s="138" t="s">
        <v>553</v>
      </c>
      <c r="D9" s="78" t="s">
        <v>110</v>
      </c>
      <c r="E9" s="78"/>
      <c r="F9" s="78"/>
      <c r="G9" s="78"/>
      <c r="H9" s="78"/>
      <c r="I9" s="78"/>
      <c r="J9" s="76"/>
      <c r="K9" s="136" t="str">
        <f t="shared" si="0"/>
        <v>SUP</v>
      </c>
    </row>
    <row r="10" spans="1:11" s="137" customFormat="1" ht="85.5" x14ac:dyDescent="0.3">
      <c r="A10" s="128"/>
      <c r="B10" s="129" t="s">
        <v>1884</v>
      </c>
      <c r="C10" s="138" t="s">
        <v>554</v>
      </c>
      <c r="D10" s="78" t="s">
        <v>110</v>
      </c>
      <c r="E10" s="78"/>
      <c r="F10" s="78"/>
      <c r="G10" s="78"/>
      <c r="H10" s="78"/>
      <c r="I10" s="78"/>
      <c r="J10" s="76"/>
      <c r="K10" s="136" t="str">
        <f t="shared" si="0"/>
        <v>SUP</v>
      </c>
    </row>
    <row r="11" spans="1:11" s="137" customFormat="1" ht="57" x14ac:dyDescent="0.3">
      <c r="A11" s="128"/>
      <c r="B11" s="129" t="s">
        <v>1885</v>
      </c>
      <c r="C11" s="138" t="s">
        <v>555</v>
      </c>
      <c r="D11" s="78" t="s">
        <v>110</v>
      </c>
      <c r="E11" s="78"/>
      <c r="F11" s="78"/>
      <c r="G11" s="78"/>
      <c r="H11" s="78"/>
      <c r="I11" s="78"/>
      <c r="J11" s="76"/>
      <c r="K11" s="136" t="str">
        <f t="shared" si="0"/>
        <v>SUP</v>
      </c>
    </row>
    <row r="12" spans="1:11" s="137" customFormat="1" ht="42.75" x14ac:dyDescent="0.3">
      <c r="A12" s="128"/>
      <c r="B12" s="129" t="s">
        <v>1886</v>
      </c>
      <c r="C12" s="138" t="s">
        <v>556</v>
      </c>
      <c r="D12" s="78" t="s">
        <v>110</v>
      </c>
      <c r="E12" s="78"/>
      <c r="F12" s="78"/>
      <c r="G12" s="78"/>
      <c r="H12" s="78"/>
      <c r="I12" s="78"/>
      <c r="J12" s="76"/>
      <c r="K12" s="136" t="str">
        <f t="shared" si="0"/>
        <v>SUP</v>
      </c>
    </row>
    <row r="13" spans="1:11" s="137" customFormat="1" ht="42.75" x14ac:dyDescent="0.3">
      <c r="A13" s="128"/>
      <c r="B13" s="129" t="s">
        <v>1887</v>
      </c>
      <c r="C13" s="138" t="s">
        <v>557</v>
      </c>
      <c r="D13" s="78" t="s">
        <v>110</v>
      </c>
      <c r="E13" s="78"/>
      <c r="F13" s="78"/>
      <c r="G13" s="78"/>
      <c r="H13" s="78"/>
      <c r="I13" s="78"/>
      <c r="J13" s="76"/>
      <c r="K13" s="136" t="str">
        <f t="shared" si="0"/>
        <v/>
      </c>
    </row>
    <row r="14" spans="1:11" s="137" customFormat="1" ht="85.5" x14ac:dyDescent="0.3">
      <c r="A14" s="128"/>
      <c r="B14" s="129" t="s">
        <v>1888</v>
      </c>
      <c r="C14" s="138" t="s">
        <v>558</v>
      </c>
      <c r="D14" s="78" t="s">
        <v>110</v>
      </c>
      <c r="E14" s="78"/>
      <c r="F14" s="78"/>
      <c r="G14" s="78"/>
      <c r="H14" s="78"/>
      <c r="I14" s="78"/>
      <c r="J14" s="76"/>
      <c r="K14" s="136" t="str">
        <f t="shared" si="0"/>
        <v>SUP</v>
      </c>
    </row>
    <row r="15" spans="1:11" s="137" customFormat="1" ht="85.5" x14ac:dyDescent="0.3">
      <c r="A15" s="128"/>
      <c r="B15" s="129" t="s">
        <v>1889</v>
      </c>
      <c r="C15" s="138" t="s">
        <v>559</v>
      </c>
      <c r="D15" s="78" t="s">
        <v>110</v>
      </c>
      <c r="E15" s="78"/>
      <c r="F15" s="78"/>
      <c r="G15" s="78"/>
      <c r="H15" s="78"/>
      <c r="I15" s="78"/>
      <c r="J15" s="76"/>
      <c r="K15" s="136" t="str">
        <f t="shared" si="0"/>
        <v>SUP</v>
      </c>
    </row>
    <row r="16" spans="1:11" s="137" customFormat="1" ht="57" x14ac:dyDescent="0.3">
      <c r="A16" s="128"/>
      <c r="B16" s="129" t="s">
        <v>1890</v>
      </c>
      <c r="C16" s="138" t="s">
        <v>560</v>
      </c>
      <c r="D16" s="78" t="s">
        <v>110</v>
      </c>
      <c r="E16" s="78"/>
      <c r="F16" s="78"/>
      <c r="G16" s="78"/>
      <c r="H16" s="78"/>
      <c r="I16" s="78"/>
      <c r="J16" s="76"/>
      <c r="K16" s="136" t="str">
        <f t="shared" si="0"/>
        <v>SUP</v>
      </c>
    </row>
    <row r="17" spans="1:11" s="137" customFormat="1" ht="71.25" x14ac:dyDescent="0.3">
      <c r="A17" s="128"/>
      <c r="B17" s="129" t="s">
        <v>1891</v>
      </c>
      <c r="C17" s="138" t="s">
        <v>561</v>
      </c>
      <c r="D17" s="78"/>
      <c r="E17" s="78" t="s">
        <v>110</v>
      </c>
      <c r="F17" s="78"/>
      <c r="G17" s="78"/>
      <c r="H17" s="78"/>
      <c r="I17" s="78"/>
      <c r="J17" s="76" t="s">
        <v>2632</v>
      </c>
      <c r="K17" s="136" t="str">
        <f t="shared" si="0"/>
        <v>MOD</v>
      </c>
    </row>
    <row r="18" spans="1:11" s="137" customFormat="1" ht="71.25" x14ac:dyDescent="0.3">
      <c r="A18" s="128"/>
      <c r="B18" s="129" t="s">
        <v>1892</v>
      </c>
      <c r="C18" s="138" t="s">
        <v>1341</v>
      </c>
      <c r="D18" s="78" t="s">
        <v>110</v>
      </c>
      <c r="E18" s="78"/>
      <c r="F18" s="78"/>
      <c r="G18" s="78"/>
      <c r="H18" s="78"/>
      <c r="I18" s="78"/>
      <c r="J18" s="76" t="s">
        <v>2628</v>
      </c>
      <c r="K18" s="136" t="str">
        <f t="shared" si="0"/>
        <v>SUP</v>
      </c>
    </row>
    <row r="19" spans="1:11" s="137" customFormat="1" ht="57" x14ac:dyDescent="0.3">
      <c r="A19" s="128"/>
      <c r="B19" s="129" t="s">
        <v>1893</v>
      </c>
      <c r="C19" s="138" t="s">
        <v>562</v>
      </c>
      <c r="D19" s="78"/>
      <c r="E19" s="78" t="s">
        <v>110</v>
      </c>
      <c r="F19" s="78"/>
      <c r="G19" s="78"/>
      <c r="H19" s="78"/>
      <c r="I19" s="78"/>
      <c r="J19" s="76" t="s">
        <v>2629</v>
      </c>
      <c r="K19" s="136" t="str">
        <f t="shared" si="0"/>
        <v>MOD</v>
      </c>
    </row>
    <row r="20" spans="1:11" s="137" customFormat="1" ht="85.5" x14ac:dyDescent="0.3">
      <c r="A20" s="128"/>
      <c r="B20" s="129" t="s">
        <v>1894</v>
      </c>
      <c r="C20" s="138" t="s">
        <v>563</v>
      </c>
      <c r="D20" s="78" t="s">
        <v>110</v>
      </c>
      <c r="E20" s="78"/>
      <c r="F20" s="78"/>
      <c r="G20" s="78"/>
      <c r="H20" s="78"/>
      <c r="I20" s="78"/>
      <c r="J20" s="76"/>
      <c r="K20" s="136" t="str">
        <f t="shared" si="0"/>
        <v>SUP</v>
      </c>
    </row>
    <row r="21" spans="1:11" s="137" customFormat="1" ht="71.25" x14ac:dyDescent="0.3">
      <c r="A21" s="128"/>
      <c r="B21" s="129" t="s">
        <v>1895</v>
      </c>
      <c r="C21" s="138" t="s">
        <v>564</v>
      </c>
      <c r="D21" s="78"/>
      <c r="E21" s="78" t="s">
        <v>110</v>
      </c>
      <c r="F21" s="78"/>
      <c r="G21" s="78"/>
      <c r="H21" s="78"/>
      <c r="I21" s="78"/>
      <c r="J21" s="76" t="s">
        <v>2630</v>
      </c>
      <c r="K21" s="136" t="str">
        <f t="shared" si="0"/>
        <v>MOD</v>
      </c>
    </row>
    <row r="22" spans="1:11" s="137" customFormat="1" ht="28.5" x14ac:dyDescent="0.3">
      <c r="A22" s="128"/>
      <c r="B22" s="129" t="s">
        <v>1896</v>
      </c>
      <c r="C22" s="138" t="s">
        <v>565</v>
      </c>
      <c r="D22" s="78" t="s">
        <v>110</v>
      </c>
      <c r="E22" s="78"/>
      <c r="F22" s="78"/>
      <c r="G22" s="78"/>
      <c r="H22" s="78"/>
      <c r="I22" s="78"/>
      <c r="J22" s="76"/>
      <c r="K22" s="136" t="str">
        <f t="shared" si="0"/>
        <v>SUP</v>
      </c>
    </row>
    <row r="23" spans="1:11" s="137" customFormat="1" ht="85.5" x14ac:dyDescent="0.3">
      <c r="A23" s="128"/>
      <c r="B23" s="129" t="s">
        <v>1897</v>
      </c>
      <c r="C23" s="138" t="s">
        <v>566</v>
      </c>
      <c r="D23" s="78" t="s">
        <v>110</v>
      </c>
      <c r="E23" s="78"/>
      <c r="F23" s="78"/>
      <c r="G23" s="78"/>
      <c r="H23" s="78"/>
      <c r="I23" s="78"/>
      <c r="J23" s="76"/>
      <c r="K23" s="136" t="str">
        <f t="shared" si="0"/>
        <v>SUP</v>
      </c>
    </row>
    <row r="24" spans="1:11" s="137" customFormat="1" ht="42.75" x14ac:dyDescent="0.3">
      <c r="A24" s="128"/>
      <c r="B24" s="129" t="s">
        <v>1898</v>
      </c>
      <c r="C24" s="138" t="s">
        <v>567</v>
      </c>
      <c r="D24" s="78"/>
      <c r="E24" s="78"/>
      <c r="F24" s="78"/>
      <c r="G24" s="78"/>
      <c r="H24" s="78"/>
      <c r="I24" s="78" t="s">
        <v>110</v>
      </c>
      <c r="J24" s="76" t="s">
        <v>2649</v>
      </c>
      <c r="K24" s="136" t="str">
        <f t="shared" si="0"/>
        <v>NS</v>
      </c>
    </row>
    <row r="25" spans="1:11" s="137" customFormat="1" ht="71.25" x14ac:dyDescent="0.3">
      <c r="A25" s="128"/>
      <c r="B25" s="129" t="s">
        <v>1899</v>
      </c>
      <c r="C25" s="138" t="s">
        <v>568</v>
      </c>
      <c r="D25" s="78" t="s">
        <v>110</v>
      </c>
      <c r="E25" s="78"/>
      <c r="F25" s="78"/>
      <c r="G25" s="78"/>
      <c r="H25" s="78"/>
      <c r="I25" s="78"/>
      <c r="J25" s="148" t="s">
        <v>2597</v>
      </c>
      <c r="K25" s="136" t="str">
        <f t="shared" si="0"/>
        <v>SUP</v>
      </c>
    </row>
    <row r="26" spans="1:11" s="137" customFormat="1" ht="71.25" x14ac:dyDescent="0.3">
      <c r="A26" s="128"/>
      <c r="B26" s="129" t="s">
        <v>1900</v>
      </c>
      <c r="C26" s="138" t="s">
        <v>569</v>
      </c>
      <c r="D26" s="78" t="s">
        <v>110</v>
      </c>
      <c r="E26" s="78"/>
      <c r="F26" s="78"/>
      <c r="G26" s="78"/>
      <c r="H26" s="78"/>
      <c r="I26" s="78"/>
      <c r="J26" s="76"/>
      <c r="K26" s="136" t="str">
        <f t="shared" si="0"/>
        <v>SUP</v>
      </c>
    </row>
    <row r="27" spans="1:11" s="137" customFormat="1" hidden="1" x14ac:dyDescent="0.3">
      <c r="A27" s="128"/>
      <c r="B27" s="129" t="s">
        <v>295</v>
      </c>
      <c r="C27" s="134"/>
      <c r="D27" s="131"/>
      <c r="E27" s="131"/>
      <c r="F27" s="131"/>
      <c r="G27" s="131"/>
      <c r="H27" s="131"/>
      <c r="I27" s="131"/>
      <c r="J27" s="132"/>
      <c r="K27" s="133" t="str">
        <f t="shared" si="0"/>
        <v/>
      </c>
    </row>
    <row r="28" spans="1:11" s="137" customFormat="1" hidden="1" x14ac:dyDescent="0.3">
      <c r="A28" s="128"/>
      <c r="B28" s="129" t="s">
        <v>295</v>
      </c>
      <c r="C28" s="134"/>
      <c r="D28" s="131"/>
      <c r="E28" s="131"/>
      <c r="F28" s="131"/>
      <c r="G28" s="131"/>
      <c r="H28" s="131"/>
      <c r="I28" s="131"/>
      <c r="J28" s="132"/>
      <c r="K28" s="133" t="str">
        <f t="shared" si="0"/>
        <v/>
      </c>
    </row>
    <row r="29" spans="1:11" s="137" customFormat="1" hidden="1" x14ac:dyDescent="0.3">
      <c r="A29" s="128"/>
      <c r="B29" s="129" t="s">
        <v>295</v>
      </c>
      <c r="C29" s="134"/>
      <c r="D29" s="131"/>
      <c r="E29" s="131"/>
      <c r="F29" s="131"/>
      <c r="G29" s="131"/>
      <c r="H29" s="131"/>
      <c r="I29" s="131"/>
      <c r="J29" s="132"/>
      <c r="K29" s="133" t="str">
        <f t="shared" si="0"/>
        <v/>
      </c>
    </row>
    <row r="30" spans="1:11" s="137" customFormat="1" hidden="1" x14ac:dyDescent="0.3">
      <c r="A30" s="128"/>
      <c r="B30" s="129" t="s">
        <v>295</v>
      </c>
      <c r="C30" s="134"/>
      <c r="D30" s="131"/>
      <c r="E30" s="131"/>
      <c r="F30" s="131"/>
      <c r="G30" s="131"/>
      <c r="H30" s="131"/>
      <c r="I30" s="131"/>
      <c r="J30" s="132"/>
      <c r="K30" s="133" t="str">
        <f t="shared" si="0"/>
        <v/>
      </c>
    </row>
    <row r="31" spans="1:11" s="137" customFormat="1" hidden="1" x14ac:dyDescent="0.3">
      <c r="A31" s="128"/>
      <c r="B31" s="129" t="s">
        <v>295</v>
      </c>
      <c r="C31" s="134"/>
      <c r="D31" s="131"/>
      <c r="E31" s="131"/>
      <c r="F31" s="131"/>
      <c r="G31" s="131"/>
      <c r="H31" s="131"/>
      <c r="I31" s="131"/>
      <c r="J31" s="132"/>
      <c r="K31" s="133" t="str">
        <f t="shared" si="0"/>
        <v/>
      </c>
    </row>
    <row r="32" spans="1:11" s="137" customFormat="1" hidden="1" x14ac:dyDescent="0.3">
      <c r="A32" s="128"/>
      <c r="B32" s="129" t="s">
        <v>295</v>
      </c>
      <c r="C32" s="134"/>
      <c r="D32" s="131"/>
      <c r="E32" s="131"/>
      <c r="F32" s="131"/>
      <c r="G32" s="131"/>
      <c r="H32" s="131"/>
      <c r="I32" s="131"/>
      <c r="J32" s="132"/>
      <c r="K32" s="133" t="str">
        <f t="shared" si="0"/>
        <v/>
      </c>
    </row>
    <row r="33" spans="1:11" s="137" customFormat="1" hidden="1" x14ac:dyDescent="0.3">
      <c r="A33" s="128"/>
      <c r="B33" s="129" t="s">
        <v>295</v>
      </c>
      <c r="C33" s="134"/>
      <c r="D33" s="131"/>
      <c r="E33" s="131"/>
      <c r="F33" s="131"/>
      <c r="G33" s="131"/>
      <c r="H33" s="131"/>
      <c r="I33" s="131"/>
      <c r="J33" s="132"/>
      <c r="K33" s="133" t="str">
        <f t="shared" si="0"/>
        <v/>
      </c>
    </row>
    <row r="34" spans="1:11" s="137" customFormat="1" hidden="1" x14ac:dyDescent="0.3">
      <c r="A34" s="128"/>
      <c r="B34" s="129" t="s">
        <v>295</v>
      </c>
      <c r="C34" s="134"/>
      <c r="D34" s="131"/>
      <c r="E34" s="131"/>
      <c r="F34" s="131"/>
      <c r="G34" s="131"/>
      <c r="H34" s="131"/>
      <c r="I34" s="131"/>
      <c r="J34" s="132"/>
      <c r="K34" s="133" t="str">
        <f t="shared" si="0"/>
        <v/>
      </c>
    </row>
    <row r="35" spans="1:11" s="137" customFormat="1" hidden="1" x14ac:dyDescent="0.3">
      <c r="A35" s="128"/>
      <c r="B35" s="129" t="s">
        <v>295</v>
      </c>
      <c r="C35" s="134"/>
      <c r="D35" s="131"/>
      <c r="E35" s="131"/>
      <c r="F35" s="131"/>
      <c r="G35" s="131"/>
      <c r="H35" s="131"/>
      <c r="I35" s="131"/>
      <c r="J35" s="132"/>
      <c r="K35" s="133" t="str">
        <f t="shared" si="0"/>
        <v/>
      </c>
    </row>
    <row r="36" spans="1:11" s="137" customFormat="1" hidden="1" x14ac:dyDescent="0.3">
      <c r="A36" s="128"/>
      <c r="B36" s="129" t="s">
        <v>295</v>
      </c>
      <c r="C36" s="134"/>
      <c r="D36" s="131"/>
      <c r="E36" s="131"/>
      <c r="F36" s="131"/>
      <c r="G36" s="131"/>
      <c r="H36" s="131"/>
      <c r="I36" s="131"/>
      <c r="J36" s="132"/>
      <c r="K36" s="133" t="str">
        <f t="shared" si="0"/>
        <v/>
      </c>
    </row>
    <row r="37" spans="1:11" s="137" customFormat="1" hidden="1" x14ac:dyDescent="0.3">
      <c r="A37" s="128"/>
      <c r="B37" s="129" t="s">
        <v>295</v>
      </c>
      <c r="C37" s="134"/>
      <c r="D37" s="131"/>
      <c r="E37" s="131"/>
      <c r="F37" s="131"/>
      <c r="G37" s="131"/>
      <c r="H37" s="131"/>
      <c r="I37" s="131"/>
      <c r="J37" s="132"/>
      <c r="K37" s="133" t="str">
        <f t="shared" si="0"/>
        <v/>
      </c>
    </row>
    <row r="38" spans="1:11" s="137" customFormat="1" hidden="1" x14ac:dyDescent="0.3">
      <c r="A38" s="128"/>
      <c r="B38" s="129" t="s">
        <v>295</v>
      </c>
      <c r="C38" s="134"/>
      <c r="D38" s="131"/>
      <c r="E38" s="131"/>
      <c r="F38" s="131"/>
      <c r="G38" s="131"/>
      <c r="H38" s="131"/>
      <c r="I38" s="131"/>
      <c r="J38" s="132"/>
      <c r="K38" s="133" t="str">
        <f t="shared" si="0"/>
        <v/>
      </c>
    </row>
    <row r="39" spans="1:11" s="137" customFormat="1" hidden="1" x14ac:dyDescent="0.3">
      <c r="A39" s="128"/>
      <c r="B39" s="129" t="s">
        <v>295</v>
      </c>
      <c r="C39" s="134"/>
      <c r="D39" s="131"/>
      <c r="E39" s="131"/>
      <c r="F39" s="131"/>
      <c r="G39" s="131"/>
      <c r="H39" s="131"/>
      <c r="I39" s="131"/>
      <c r="J39" s="132"/>
      <c r="K39" s="133" t="str">
        <f t="shared" ref="K39:K70" si="1">IF(C39="","",
IF(OR(A33="x",RIGHT(C39,1)=":"),"",
IF(COUNTA(D39:I39)&gt;1,"Invalid",
IF(D39="x",$D$6,IF(E39="x",$E$6,IF(F39="x",$F$6,IF(G39="x",$G$6,IF(H39="x",$H$6,IF(I39="x",$I$6,"")))))))))</f>
        <v/>
      </c>
    </row>
    <row r="40" spans="1:11" s="137" customFormat="1" hidden="1" x14ac:dyDescent="0.3">
      <c r="A40" s="128"/>
      <c r="B40" s="129" t="s">
        <v>295</v>
      </c>
      <c r="C40" s="134"/>
      <c r="D40" s="131"/>
      <c r="E40" s="131"/>
      <c r="F40" s="131"/>
      <c r="G40" s="131"/>
      <c r="H40" s="131"/>
      <c r="I40" s="131"/>
      <c r="J40" s="132"/>
      <c r="K40" s="133" t="str">
        <f t="shared" si="1"/>
        <v/>
      </c>
    </row>
    <row r="41" spans="1:11" s="137" customFormat="1" hidden="1" x14ac:dyDescent="0.3">
      <c r="A41" s="128"/>
      <c r="B41" s="129" t="s">
        <v>295</v>
      </c>
      <c r="C41" s="134"/>
      <c r="D41" s="131"/>
      <c r="E41" s="131"/>
      <c r="F41" s="131"/>
      <c r="G41" s="131"/>
      <c r="H41" s="131"/>
      <c r="I41" s="131"/>
      <c r="J41" s="132"/>
      <c r="K41" s="133" t="str">
        <f t="shared" si="1"/>
        <v/>
      </c>
    </row>
    <row r="42" spans="1:11" s="137" customFormat="1" hidden="1" x14ac:dyDescent="0.3">
      <c r="A42" s="128"/>
      <c r="B42" s="129" t="s">
        <v>295</v>
      </c>
      <c r="C42" s="134"/>
      <c r="D42" s="131"/>
      <c r="E42" s="131"/>
      <c r="F42" s="131"/>
      <c r="G42" s="131"/>
      <c r="H42" s="131"/>
      <c r="I42" s="131"/>
      <c r="J42" s="132"/>
      <c r="K42" s="133" t="str">
        <f t="shared" si="1"/>
        <v/>
      </c>
    </row>
    <row r="43" spans="1:11" s="137" customFormat="1" hidden="1" x14ac:dyDescent="0.3">
      <c r="A43" s="128"/>
      <c r="B43" s="129" t="s">
        <v>295</v>
      </c>
      <c r="C43" s="134"/>
      <c r="D43" s="131"/>
      <c r="E43" s="131"/>
      <c r="F43" s="131"/>
      <c r="G43" s="131"/>
      <c r="H43" s="131"/>
      <c r="I43" s="131"/>
      <c r="J43" s="132"/>
      <c r="K43" s="133" t="str">
        <f t="shared" si="1"/>
        <v/>
      </c>
    </row>
    <row r="44" spans="1:11" s="137" customFormat="1" hidden="1" x14ac:dyDescent="0.3">
      <c r="A44" s="128"/>
      <c r="B44" s="129" t="s">
        <v>295</v>
      </c>
      <c r="C44" s="134"/>
      <c r="D44" s="131"/>
      <c r="E44" s="131"/>
      <c r="F44" s="131"/>
      <c r="G44" s="131"/>
      <c r="H44" s="131"/>
      <c r="I44" s="131"/>
      <c r="J44" s="132"/>
      <c r="K44" s="133" t="str">
        <f t="shared" si="1"/>
        <v/>
      </c>
    </row>
    <row r="45" spans="1:11" s="137" customFormat="1" hidden="1" x14ac:dyDescent="0.3">
      <c r="A45" s="128"/>
      <c r="B45" s="129" t="s">
        <v>295</v>
      </c>
      <c r="C45" s="134"/>
      <c r="D45" s="131"/>
      <c r="E45" s="131"/>
      <c r="F45" s="131"/>
      <c r="G45" s="131"/>
      <c r="H45" s="131"/>
      <c r="I45" s="131"/>
      <c r="J45" s="132"/>
      <c r="K45" s="133" t="str">
        <f t="shared" si="1"/>
        <v/>
      </c>
    </row>
    <row r="46" spans="1:11" s="137" customFormat="1" hidden="1" x14ac:dyDescent="0.3">
      <c r="A46" s="128"/>
      <c r="B46" s="129" t="s">
        <v>295</v>
      </c>
      <c r="C46" s="134"/>
      <c r="D46" s="131"/>
      <c r="E46" s="131"/>
      <c r="F46" s="131"/>
      <c r="G46" s="131"/>
      <c r="H46" s="131"/>
      <c r="I46" s="131"/>
      <c r="J46" s="132"/>
      <c r="K46" s="133" t="str">
        <f t="shared" si="1"/>
        <v/>
      </c>
    </row>
    <row r="47" spans="1:11" s="137" customFormat="1" hidden="1" x14ac:dyDescent="0.3">
      <c r="A47" s="128"/>
      <c r="B47" s="129" t="s">
        <v>295</v>
      </c>
      <c r="C47" s="134"/>
      <c r="D47" s="131"/>
      <c r="E47" s="131"/>
      <c r="F47" s="131"/>
      <c r="G47" s="131"/>
      <c r="H47" s="131"/>
      <c r="I47" s="131"/>
      <c r="J47" s="132"/>
      <c r="K47" s="133" t="str">
        <f t="shared" si="1"/>
        <v/>
      </c>
    </row>
    <row r="48" spans="1:11" s="137" customFormat="1" hidden="1" x14ac:dyDescent="0.3">
      <c r="A48" s="128"/>
      <c r="B48" s="129" t="s">
        <v>295</v>
      </c>
      <c r="C48" s="134"/>
      <c r="D48" s="131"/>
      <c r="E48" s="131"/>
      <c r="F48" s="131"/>
      <c r="G48" s="131"/>
      <c r="H48" s="131"/>
      <c r="I48" s="131"/>
      <c r="J48" s="132"/>
      <c r="K48" s="133" t="str">
        <f t="shared" si="1"/>
        <v/>
      </c>
    </row>
    <row r="49" spans="1:11" s="137" customFormat="1" hidden="1" x14ac:dyDescent="0.3">
      <c r="A49" s="128"/>
      <c r="B49" s="129" t="s">
        <v>295</v>
      </c>
      <c r="C49" s="134"/>
      <c r="D49" s="131"/>
      <c r="E49" s="131"/>
      <c r="F49" s="131"/>
      <c r="G49" s="131"/>
      <c r="H49" s="131"/>
      <c r="I49" s="131"/>
      <c r="J49" s="132"/>
      <c r="K49" s="133" t="str">
        <f t="shared" si="1"/>
        <v/>
      </c>
    </row>
    <row r="50" spans="1:11" s="137" customFormat="1" hidden="1" x14ac:dyDescent="0.3">
      <c r="A50" s="128"/>
      <c r="B50" s="129" t="s">
        <v>295</v>
      </c>
      <c r="C50" s="134"/>
      <c r="D50" s="131"/>
      <c r="E50" s="131"/>
      <c r="F50" s="131"/>
      <c r="G50" s="131"/>
      <c r="H50" s="131"/>
      <c r="I50" s="131"/>
      <c r="J50" s="132"/>
      <c r="K50" s="133" t="str">
        <f t="shared" si="1"/>
        <v/>
      </c>
    </row>
    <row r="51" spans="1:11" s="137" customFormat="1" hidden="1" x14ac:dyDescent="0.3">
      <c r="A51" s="128"/>
      <c r="B51" s="129" t="s">
        <v>295</v>
      </c>
      <c r="C51" s="134"/>
      <c r="D51" s="131"/>
      <c r="E51" s="131"/>
      <c r="F51" s="131"/>
      <c r="G51" s="131"/>
      <c r="H51" s="131"/>
      <c r="I51" s="131"/>
      <c r="J51" s="132"/>
      <c r="K51" s="133" t="str">
        <f t="shared" si="1"/>
        <v/>
      </c>
    </row>
    <row r="52" spans="1:11" s="137" customFormat="1" hidden="1" x14ac:dyDescent="0.3">
      <c r="A52" s="128"/>
      <c r="B52" s="129" t="s">
        <v>295</v>
      </c>
      <c r="C52" s="134"/>
      <c r="D52" s="131"/>
      <c r="E52" s="131"/>
      <c r="F52" s="131"/>
      <c r="G52" s="131"/>
      <c r="H52" s="131"/>
      <c r="I52" s="131"/>
      <c r="J52" s="132"/>
      <c r="K52" s="133" t="str">
        <f t="shared" si="1"/>
        <v/>
      </c>
    </row>
    <row r="53" spans="1:11" s="137" customFormat="1" hidden="1" x14ac:dyDescent="0.3">
      <c r="A53" s="128"/>
      <c r="B53" s="129" t="s">
        <v>295</v>
      </c>
      <c r="C53" s="134"/>
      <c r="D53" s="131"/>
      <c r="E53" s="131"/>
      <c r="F53" s="131"/>
      <c r="G53" s="131"/>
      <c r="H53" s="131"/>
      <c r="I53" s="131"/>
      <c r="J53" s="132"/>
      <c r="K53" s="133" t="str">
        <f t="shared" si="1"/>
        <v/>
      </c>
    </row>
    <row r="54" spans="1:11" s="137" customFormat="1" hidden="1" x14ac:dyDescent="0.3">
      <c r="A54" s="128"/>
      <c r="B54" s="129" t="s">
        <v>295</v>
      </c>
      <c r="C54" s="134"/>
      <c r="D54" s="131"/>
      <c r="E54" s="131"/>
      <c r="F54" s="131"/>
      <c r="G54" s="131"/>
      <c r="H54" s="131"/>
      <c r="I54" s="131"/>
      <c r="J54" s="132"/>
      <c r="K54" s="133" t="str">
        <f t="shared" si="1"/>
        <v/>
      </c>
    </row>
    <row r="55" spans="1:11" s="137" customFormat="1" hidden="1" x14ac:dyDescent="0.3">
      <c r="A55" s="128"/>
      <c r="B55" s="129" t="s">
        <v>295</v>
      </c>
      <c r="C55" s="134"/>
      <c r="D55" s="131"/>
      <c r="E55" s="131"/>
      <c r="F55" s="131"/>
      <c r="G55" s="131"/>
      <c r="H55" s="131"/>
      <c r="I55" s="131"/>
      <c r="J55" s="132"/>
      <c r="K55" s="133" t="str">
        <f t="shared" si="1"/>
        <v/>
      </c>
    </row>
    <row r="56" spans="1:11" s="137" customFormat="1" hidden="1" x14ac:dyDescent="0.3">
      <c r="A56" s="128"/>
      <c r="B56" s="129" t="s">
        <v>295</v>
      </c>
      <c r="C56" s="134"/>
      <c r="D56" s="131"/>
      <c r="E56" s="131"/>
      <c r="F56" s="131"/>
      <c r="G56" s="131"/>
      <c r="H56" s="131"/>
      <c r="I56" s="131"/>
      <c r="J56" s="132"/>
      <c r="K56" s="133" t="str">
        <f t="shared" si="1"/>
        <v/>
      </c>
    </row>
    <row r="57" spans="1:11" s="137" customFormat="1" hidden="1" x14ac:dyDescent="0.3">
      <c r="A57" s="128"/>
      <c r="B57" s="129" t="s">
        <v>295</v>
      </c>
      <c r="C57" s="134"/>
      <c r="D57" s="131"/>
      <c r="E57" s="131"/>
      <c r="F57" s="131"/>
      <c r="G57" s="131"/>
      <c r="H57" s="131"/>
      <c r="I57" s="131"/>
      <c r="J57" s="132"/>
      <c r="K57" s="133" t="str">
        <f t="shared" si="1"/>
        <v/>
      </c>
    </row>
    <row r="58" spans="1:11" s="137" customFormat="1" hidden="1" x14ac:dyDescent="0.3">
      <c r="A58" s="128"/>
      <c r="B58" s="129" t="s">
        <v>295</v>
      </c>
      <c r="C58" s="134"/>
      <c r="D58" s="131"/>
      <c r="E58" s="131"/>
      <c r="F58" s="131"/>
      <c r="G58" s="131"/>
      <c r="H58" s="131"/>
      <c r="I58" s="131"/>
      <c r="J58" s="132"/>
      <c r="K58" s="133" t="str">
        <f t="shared" si="1"/>
        <v/>
      </c>
    </row>
    <row r="59" spans="1:11" s="137" customFormat="1" hidden="1" x14ac:dyDescent="0.3">
      <c r="A59" s="128"/>
      <c r="B59" s="129" t="s">
        <v>295</v>
      </c>
      <c r="C59" s="134"/>
      <c r="D59" s="131"/>
      <c r="E59" s="131"/>
      <c r="F59" s="131"/>
      <c r="G59" s="131"/>
      <c r="H59" s="131"/>
      <c r="I59" s="131"/>
      <c r="J59" s="132"/>
      <c r="K59" s="133" t="str">
        <f t="shared" si="1"/>
        <v/>
      </c>
    </row>
    <row r="60" spans="1:11" s="137" customFormat="1" hidden="1" x14ac:dyDescent="0.3">
      <c r="A60" s="128"/>
      <c r="B60" s="129" t="s">
        <v>295</v>
      </c>
      <c r="C60" s="134"/>
      <c r="D60" s="131"/>
      <c r="E60" s="131"/>
      <c r="F60" s="131"/>
      <c r="G60" s="131"/>
      <c r="H60" s="131"/>
      <c r="I60" s="131"/>
      <c r="J60" s="132"/>
      <c r="K60" s="133" t="str">
        <f t="shared" si="1"/>
        <v/>
      </c>
    </row>
    <row r="61" spans="1:11" s="137" customFormat="1" hidden="1" x14ac:dyDescent="0.3">
      <c r="A61" s="128"/>
      <c r="B61" s="129" t="s">
        <v>295</v>
      </c>
      <c r="C61" s="134"/>
      <c r="D61" s="131"/>
      <c r="E61" s="131"/>
      <c r="F61" s="131"/>
      <c r="G61" s="131"/>
      <c r="H61" s="131"/>
      <c r="I61" s="131"/>
      <c r="J61" s="132"/>
      <c r="K61" s="133" t="str">
        <f t="shared" si="1"/>
        <v/>
      </c>
    </row>
    <row r="62" spans="1:11" s="137" customFormat="1" hidden="1" x14ac:dyDescent="0.3">
      <c r="A62" s="128"/>
      <c r="B62" s="129" t="s">
        <v>295</v>
      </c>
      <c r="C62" s="134"/>
      <c r="D62" s="131"/>
      <c r="E62" s="131"/>
      <c r="F62" s="131"/>
      <c r="G62" s="131"/>
      <c r="H62" s="131"/>
      <c r="I62" s="131"/>
      <c r="J62" s="132"/>
      <c r="K62" s="133" t="str">
        <f t="shared" si="1"/>
        <v/>
      </c>
    </row>
    <row r="63" spans="1:11" s="137" customFormat="1" hidden="1" x14ac:dyDescent="0.3">
      <c r="A63" s="128"/>
      <c r="B63" s="129" t="s">
        <v>295</v>
      </c>
      <c r="C63" s="134"/>
      <c r="D63" s="131"/>
      <c r="E63" s="131"/>
      <c r="F63" s="131"/>
      <c r="G63" s="131"/>
      <c r="H63" s="131"/>
      <c r="I63" s="131"/>
      <c r="J63" s="132"/>
      <c r="K63" s="133" t="str">
        <f t="shared" si="1"/>
        <v/>
      </c>
    </row>
    <row r="64" spans="1:11" s="137" customFormat="1" hidden="1" x14ac:dyDescent="0.3">
      <c r="A64" s="128"/>
      <c r="B64" s="129" t="s">
        <v>295</v>
      </c>
      <c r="C64" s="134"/>
      <c r="D64" s="131"/>
      <c r="E64" s="131"/>
      <c r="F64" s="131"/>
      <c r="G64" s="131"/>
      <c r="H64" s="131"/>
      <c r="I64" s="131"/>
      <c r="J64" s="132"/>
      <c r="K64" s="133" t="str">
        <f t="shared" si="1"/>
        <v/>
      </c>
    </row>
    <row r="65" spans="1:11" s="137" customFormat="1" hidden="1" x14ac:dyDescent="0.3">
      <c r="A65" s="128"/>
      <c r="B65" s="129" t="s">
        <v>295</v>
      </c>
      <c r="C65" s="134"/>
      <c r="D65" s="131"/>
      <c r="E65" s="131"/>
      <c r="F65" s="131"/>
      <c r="G65" s="131"/>
      <c r="H65" s="131"/>
      <c r="I65" s="131"/>
      <c r="J65" s="132"/>
      <c r="K65" s="133" t="str">
        <f t="shared" si="1"/>
        <v/>
      </c>
    </row>
    <row r="66" spans="1:11" s="137" customFormat="1" hidden="1" x14ac:dyDescent="0.3">
      <c r="A66" s="128"/>
      <c r="B66" s="129" t="s">
        <v>295</v>
      </c>
      <c r="C66" s="134"/>
      <c r="D66" s="131"/>
      <c r="E66" s="131"/>
      <c r="F66" s="131"/>
      <c r="G66" s="131"/>
      <c r="H66" s="131"/>
      <c r="I66" s="131"/>
      <c r="J66" s="132"/>
      <c r="K66" s="133" t="str">
        <f t="shared" si="1"/>
        <v/>
      </c>
    </row>
    <row r="67" spans="1:11" s="137" customFormat="1" hidden="1" x14ac:dyDescent="0.3">
      <c r="A67" s="128"/>
      <c r="B67" s="129" t="s">
        <v>295</v>
      </c>
      <c r="C67" s="134"/>
      <c r="D67" s="131"/>
      <c r="E67" s="131"/>
      <c r="F67" s="131"/>
      <c r="G67" s="131"/>
      <c r="H67" s="131"/>
      <c r="I67" s="131"/>
      <c r="J67" s="132"/>
      <c r="K67" s="133" t="str">
        <f t="shared" si="1"/>
        <v/>
      </c>
    </row>
    <row r="68" spans="1:11" s="137" customFormat="1" hidden="1" x14ac:dyDescent="0.3">
      <c r="A68" s="128"/>
      <c r="B68" s="129" t="s">
        <v>295</v>
      </c>
      <c r="C68" s="134"/>
      <c r="D68" s="131"/>
      <c r="E68" s="131"/>
      <c r="F68" s="131"/>
      <c r="G68" s="131"/>
      <c r="H68" s="131"/>
      <c r="I68" s="131"/>
      <c r="J68" s="132"/>
      <c r="K68" s="133" t="str">
        <f t="shared" si="1"/>
        <v/>
      </c>
    </row>
    <row r="69" spans="1:11" s="137" customFormat="1" hidden="1" x14ac:dyDescent="0.3">
      <c r="A69" s="128"/>
      <c r="B69" s="129" t="s">
        <v>295</v>
      </c>
      <c r="C69" s="134"/>
      <c r="D69" s="131"/>
      <c r="E69" s="131"/>
      <c r="F69" s="131"/>
      <c r="G69" s="131"/>
      <c r="H69" s="131"/>
      <c r="I69" s="131"/>
      <c r="J69" s="132"/>
      <c r="K69" s="133" t="str">
        <f t="shared" si="1"/>
        <v/>
      </c>
    </row>
    <row r="70" spans="1:11" s="137" customFormat="1" hidden="1" x14ac:dyDescent="0.3">
      <c r="A70" s="128"/>
      <c r="B70" s="129" t="s">
        <v>295</v>
      </c>
      <c r="C70" s="134"/>
      <c r="D70" s="131"/>
      <c r="E70" s="131"/>
      <c r="F70" s="131"/>
      <c r="G70" s="131"/>
      <c r="H70" s="131"/>
      <c r="I70" s="131"/>
      <c r="J70" s="132"/>
      <c r="K70" s="133" t="str">
        <f t="shared" si="1"/>
        <v/>
      </c>
    </row>
    <row r="71" spans="1:11" s="137" customFormat="1" hidden="1" x14ac:dyDescent="0.3">
      <c r="A71" s="128"/>
      <c r="B71" s="129" t="s">
        <v>295</v>
      </c>
      <c r="C71" s="134"/>
      <c r="D71" s="131"/>
      <c r="E71" s="131"/>
      <c r="F71" s="131"/>
      <c r="G71" s="131"/>
      <c r="H71" s="131"/>
      <c r="I71" s="131"/>
      <c r="J71" s="132"/>
      <c r="K71" s="133" t="str">
        <f t="shared" ref="K71:K100" si="2">IF(C71="","",
IF(OR(A65="x",RIGHT(C71,1)=":"),"",
IF(COUNTA(D71:I71)&gt;1,"Invalid",
IF(D71="x",$D$6,IF(E71="x",$E$6,IF(F71="x",$F$6,IF(G71="x",$G$6,IF(H71="x",$H$6,IF(I71="x",$I$6,"")))))))))</f>
        <v/>
      </c>
    </row>
    <row r="72" spans="1:11" s="137" customFormat="1" hidden="1" x14ac:dyDescent="0.3">
      <c r="A72" s="128"/>
      <c r="B72" s="129" t="s">
        <v>295</v>
      </c>
      <c r="C72" s="134"/>
      <c r="D72" s="131"/>
      <c r="E72" s="131"/>
      <c r="F72" s="131"/>
      <c r="G72" s="131"/>
      <c r="H72" s="131"/>
      <c r="I72" s="131"/>
      <c r="J72" s="132"/>
      <c r="K72" s="133" t="str">
        <f t="shared" si="2"/>
        <v/>
      </c>
    </row>
    <row r="73" spans="1:11" s="137" customFormat="1" hidden="1" x14ac:dyDescent="0.3">
      <c r="A73" s="128"/>
      <c r="B73" s="129" t="s">
        <v>295</v>
      </c>
      <c r="C73" s="134"/>
      <c r="D73" s="131"/>
      <c r="E73" s="131"/>
      <c r="F73" s="131"/>
      <c r="G73" s="131"/>
      <c r="H73" s="131"/>
      <c r="I73" s="131"/>
      <c r="J73" s="132"/>
      <c r="K73" s="133" t="str">
        <f t="shared" si="2"/>
        <v/>
      </c>
    </row>
    <row r="74" spans="1:11" s="137" customFormat="1" hidden="1" x14ac:dyDescent="0.3">
      <c r="A74" s="128"/>
      <c r="B74" s="129" t="s">
        <v>295</v>
      </c>
      <c r="C74" s="134"/>
      <c r="D74" s="131"/>
      <c r="E74" s="131"/>
      <c r="F74" s="131"/>
      <c r="G74" s="131"/>
      <c r="H74" s="131"/>
      <c r="I74" s="131"/>
      <c r="J74" s="132"/>
      <c r="K74" s="133" t="str">
        <f t="shared" si="2"/>
        <v/>
      </c>
    </row>
    <row r="75" spans="1:11" s="137" customFormat="1" hidden="1" x14ac:dyDescent="0.3">
      <c r="A75" s="128"/>
      <c r="B75" s="129" t="s">
        <v>295</v>
      </c>
      <c r="C75" s="134"/>
      <c r="D75" s="131"/>
      <c r="E75" s="131"/>
      <c r="F75" s="131"/>
      <c r="G75" s="131"/>
      <c r="H75" s="131"/>
      <c r="I75" s="131"/>
      <c r="J75" s="132"/>
      <c r="K75" s="133" t="str">
        <f t="shared" si="2"/>
        <v/>
      </c>
    </row>
    <row r="76" spans="1:11" s="137" customFormat="1" hidden="1" x14ac:dyDescent="0.3">
      <c r="A76" s="128"/>
      <c r="B76" s="129" t="s">
        <v>295</v>
      </c>
      <c r="C76" s="134"/>
      <c r="D76" s="131"/>
      <c r="E76" s="131"/>
      <c r="F76" s="131"/>
      <c r="G76" s="131"/>
      <c r="H76" s="131"/>
      <c r="I76" s="131"/>
      <c r="J76" s="132"/>
      <c r="K76" s="133" t="str">
        <f t="shared" si="2"/>
        <v/>
      </c>
    </row>
    <row r="77" spans="1:11" s="137" customFormat="1" hidden="1" x14ac:dyDescent="0.3">
      <c r="A77" s="128"/>
      <c r="B77" s="129" t="s">
        <v>295</v>
      </c>
      <c r="C77" s="134"/>
      <c r="D77" s="131"/>
      <c r="E77" s="131"/>
      <c r="F77" s="131"/>
      <c r="G77" s="131"/>
      <c r="H77" s="131"/>
      <c r="I77" s="131"/>
      <c r="J77" s="132"/>
      <c r="K77" s="133" t="str">
        <f t="shared" si="2"/>
        <v/>
      </c>
    </row>
    <row r="78" spans="1:11" s="137" customFormat="1" hidden="1" x14ac:dyDescent="0.3">
      <c r="A78" s="128"/>
      <c r="B78" s="129" t="s">
        <v>295</v>
      </c>
      <c r="C78" s="134"/>
      <c r="D78" s="131"/>
      <c r="E78" s="131"/>
      <c r="F78" s="131"/>
      <c r="G78" s="131"/>
      <c r="H78" s="131"/>
      <c r="I78" s="131"/>
      <c r="J78" s="132"/>
      <c r="K78" s="133" t="str">
        <f t="shared" si="2"/>
        <v/>
      </c>
    </row>
    <row r="79" spans="1:11" s="137" customFormat="1" hidden="1" x14ac:dyDescent="0.3">
      <c r="A79" s="128"/>
      <c r="B79" s="129" t="s">
        <v>295</v>
      </c>
      <c r="C79" s="134"/>
      <c r="D79" s="131"/>
      <c r="E79" s="131"/>
      <c r="F79" s="131"/>
      <c r="G79" s="131"/>
      <c r="H79" s="131"/>
      <c r="I79" s="131"/>
      <c r="J79" s="132"/>
      <c r="K79" s="133" t="str">
        <f t="shared" si="2"/>
        <v/>
      </c>
    </row>
    <row r="80" spans="1:11" s="137" customFormat="1" hidden="1" x14ac:dyDescent="0.3">
      <c r="A80" s="128"/>
      <c r="B80" s="129" t="s">
        <v>295</v>
      </c>
      <c r="C80" s="134"/>
      <c r="D80" s="131"/>
      <c r="E80" s="131"/>
      <c r="F80" s="131"/>
      <c r="G80" s="131"/>
      <c r="H80" s="131"/>
      <c r="I80" s="131"/>
      <c r="J80" s="132"/>
      <c r="K80" s="133" t="str">
        <f t="shared" si="2"/>
        <v/>
      </c>
    </row>
    <row r="81" spans="1:11" s="137" customFormat="1" hidden="1" x14ac:dyDescent="0.3">
      <c r="A81" s="128"/>
      <c r="B81" s="129" t="s">
        <v>295</v>
      </c>
      <c r="C81" s="134"/>
      <c r="D81" s="131"/>
      <c r="E81" s="131"/>
      <c r="F81" s="131"/>
      <c r="G81" s="131"/>
      <c r="H81" s="131"/>
      <c r="I81" s="131"/>
      <c r="J81" s="132"/>
      <c r="K81" s="133" t="str">
        <f t="shared" si="2"/>
        <v/>
      </c>
    </row>
    <row r="82" spans="1:11" s="137" customFormat="1" hidden="1" x14ac:dyDescent="0.3">
      <c r="A82" s="128"/>
      <c r="B82" s="129" t="s">
        <v>295</v>
      </c>
      <c r="C82" s="134"/>
      <c r="D82" s="131"/>
      <c r="E82" s="131"/>
      <c r="F82" s="131"/>
      <c r="G82" s="131"/>
      <c r="H82" s="131"/>
      <c r="I82" s="131"/>
      <c r="J82" s="132"/>
      <c r="K82" s="133" t="str">
        <f t="shared" si="2"/>
        <v/>
      </c>
    </row>
    <row r="83" spans="1:11" s="137" customFormat="1" hidden="1" x14ac:dyDescent="0.3">
      <c r="A83" s="128"/>
      <c r="B83" s="129" t="s">
        <v>295</v>
      </c>
      <c r="C83" s="134"/>
      <c r="D83" s="131"/>
      <c r="E83" s="131"/>
      <c r="F83" s="131"/>
      <c r="G83" s="131"/>
      <c r="H83" s="131"/>
      <c r="I83" s="131"/>
      <c r="J83" s="132"/>
      <c r="K83" s="133" t="str">
        <f t="shared" si="2"/>
        <v/>
      </c>
    </row>
    <row r="84" spans="1:11" s="137" customFormat="1" hidden="1" x14ac:dyDescent="0.3">
      <c r="A84" s="128"/>
      <c r="B84" s="129" t="s">
        <v>295</v>
      </c>
      <c r="C84" s="134"/>
      <c r="D84" s="131"/>
      <c r="E84" s="131"/>
      <c r="F84" s="131"/>
      <c r="G84" s="131"/>
      <c r="H84" s="131"/>
      <c r="I84" s="131"/>
      <c r="J84" s="132"/>
      <c r="K84" s="133" t="str">
        <f t="shared" si="2"/>
        <v/>
      </c>
    </row>
    <row r="85" spans="1:11" s="137" customFormat="1" hidden="1" x14ac:dyDescent="0.3">
      <c r="A85" s="128"/>
      <c r="B85" s="129" t="s">
        <v>295</v>
      </c>
      <c r="C85" s="134"/>
      <c r="D85" s="131"/>
      <c r="E85" s="131"/>
      <c r="F85" s="131"/>
      <c r="G85" s="131"/>
      <c r="H85" s="131"/>
      <c r="I85" s="131"/>
      <c r="J85" s="132"/>
      <c r="K85" s="133" t="str">
        <f t="shared" si="2"/>
        <v/>
      </c>
    </row>
    <row r="86" spans="1:11" s="137" customFormat="1" hidden="1" x14ac:dyDescent="0.3">
      <c r="A86" s="128"/>
      <c r="B86" s="129" t="s">
        <v>295</v>
      </c>
      <c r="C86" s="134"/>
      <c r="D86" s="131"/>
      <c r="E86" s="131"/>
      <c r="F86" s="131"/>
      <c r="G86" s="131"/>
      <c r="H86" s="131"/>
      <c r="I86" s="131"/>
      <c r="J86" s="132"/>
      <c r="K86" s="133" t="str">
        <f t="shared" si="2"/>
        <v/>
      </c>
    </row>
    <row r="87" spans="1:11" s="137" customFormat="1" hidden="1" x14ac:dyDescent="0.3">
      <c r="A87" s="128"/>
      <c r="B87" s="129" t="s">
        <v>295</v>
      </c>
      <c r="C87" s="134"/>
      <c r="D87" s="131"/>
      <c r="E87" s="131"/>
      <c r="F87" s="131"/>
      <c r="G87" s="131"/>
      <c r="H87" s="131"/>
      <c r="I87" s="131"/>
      <c r="J87" s="132"/>
      <c r="K87" s="133" t="str">
        <f t="shared" si="2"/>
        <v/>
      </c>
    </row>
    <row r="88" spans="1:11" s="137" customFormat="1" hidden="1" x14ac:dyDescent="0.3">
      <c r="A88" s="128"/>
      <c r="B88" s="129" t="s">
        <v>295</v>
      </c>
      <c r="C88" s="134"/>
      <c r="D88" s="131"/>
      <c r="E88" s="131"/>
      <c r="F88" s="131"/>
      <c r="G88" s="131"/>
      <c r="H88" s="131"/>
      <c r="I88" s="131"/>
      <c r="J88" s="132"/>
      <c r="K88" s="133" t="str">
        <f t="shared" si="2"/>
        <v/>
      </c>
    </row>
    <row r="89" spans="1:11" s="137" customFormat="1" hidden="1" x14ac:dyDescent="0.3">
      <c r="A89" s="128"/>
      <c r="B89" s="129" t="s">
        <v>295</v>
      </c>
      <c r="C89" s="134"/>
      <c r="D89" s="131"/>
      <c r="E89" s="131"/>
      <c r="F89" s="131"/>
      <c r="G89" s="131"/>
      <c r="H89" s="131"/>
      <c r="I89" s="131"/>
      <c r="J89" s="132"/>
      <c r="K89" s="133" t="str">
        <f t="shared" si="2"/>
        <v/>
      </c>
    </row>
    <row r="90" spans="1:11" s="137" customFormat="1" hidden="1" x14ac:dyDescent="0.3">
      <c r="A90" s="128"/>
      <c r="B90" s="129" t="s">
        <v>295</v>
      </c>
      <c r="C90" s="134"/>
      <c r="D90" s="131"/>
      <c r="E90" s="131"/>
      <c r="F90" s="131"/>
      <c r="G90" s="131"/>
      <c r="H90" s="131"/>
      <c r="I90" s="131"/>
      <c r="J90" s="132"/>
      <c r="K90" s="133" t="str">
        <f t="shared" si="2"/>
        <v/>
      </c>
    </row>
    <row r="91" spans="1:11" s="137" customFormat="1" hidden="1" x14ac:dyDescent="0.3">
      <c r="A91" s="128"/>
      <c r="B91" s="129" t="s">
        <v>295</v>
      </c>
      <c r="C91" s="134"/>
      <c r="D91" s="131"/>
      <c r="E91" s="131"/>
      <c r="F91" s="131"/>
      <c r="G91" s="131"/>
      <c r="H91" s="131"/>
      <c r="I91" s="131"/>
      <c r="J91" s="132"/>
      <c r="K91" s="133" t="str">
        <f t="shared" si="2"/>
        <v/>
      </c>
    </row>
    <row r="92" spans="1:11" s="137" customFormat="1" hidden="1" x14ac:dyDescent="0.3">
      <c r="A92" s="128"/>
      <c r="B92" s="129" t="s">
        <v>295</v>
      </c>
      <c r="C92" s="134"/>
      <c r="D92" s="131"/>
      <c r="E92" s="131"/>
      <c r="F92" s="131"/>
      <c r="G92" s="131"/>
      <c r="H92" s="131"/>
      <c r="I92" s="131"/>
      <c r="J92" s="132"/>
      <c r="K92" s="133" t="str">
        <f t="shared" si="2"/>
        <v/>
      </c>
    </row>
    <row r="93" spans="1:11" s="137" customFormat="1" hidden="1" x14ac:dyDescent="0.3">
      <c r="A93" s="128"/>
      <c r="B93" s="129" t="s">
        <v>295</v>
      </c>
      <c r="C93" s="134"/>
      <c r="D93" s="131"/>
      <c r="E93" s="131"/>
      <c r="F93" s="131"/>
      <c r="G93" s="131"/>
      <c r="H93" s="131"/>
      <c r="I93" s="131"/>
      <c r="J93" s="132"/>
      <c r="K93" s="133" t="str">
        <f t="shared" si="2"/>
        <v/>
      </c>
    </row>
    <row r="94" spans="1:11" s="137" customFormat="1" hidden="1" x14ac:dyDescent="0.3">
      <c r="A94" s="128"/>
      <c r="B94" s="129" t="s">
        <v>295</v>
      </c>
      <c r="C94" s="134"/>
      <c r="D94" s="131"/>
      <c r="E94" s="131"/>
      <c r="F94" s="131"/>
      <c r="G94" s="131"/>
      <c r="H94" s="131"/>
      <c r="I94" s="131"/>
      <c r="J94" s="132"/>
      <c r="K94" s="133" t="str">
        <f t="shared" si="2"/>
        <v/>
      </c>
    </row>
    <row r="95" spans="1:11" s="137" customFormat="1" hidden="1" x14ac:dyDescent="0.3">
      <c r="A95" s="128"/>
      <c r="B95" s="129" t="s">
        <v>295</v>
      </c>
      <c r="C95" s="134"/>
      <c r="D95" s="131"/>
      <c r="E95" s="131"/>
      <c r="F95" s="131"/>
      <c r="G95" s="131"/>
      <c r="H95" s="131"/>
      <c r="I95" s="131"/>
      <c r="J95" s="132"/>
      <c r="K95" s="133" t="str">
        <f t="shared" si="2"/>
        <v/>
      </c>
    </row>
    <row r="96" spans="1:11" s="137" customFormat="1" hidden="1" x14ac:dyDescent="0.3">
      <c r="A96" s="128"/>
      <c r="B96" s="129" t="s">
        <v>295</v>
      </c>
      <c r="C96" s="134"/>
      <c r="D96" s="131"/>
      <c r="E96" s="131"/>
      <c r="F96" s="131"/>
      <c r="G96" s="131"/>
      <c r="H96" s="131"/>
      <c r="I96" s="131"/>
      <c r="J96" s="132"/>
      <c r="K96" s="133" t="str">
        <f t="shared" si="2"/>
        <v/>
      </c>
    </row>
    <row r="97" spans="1:11" s="137" customFormat="1" hidden="1" x14ac:dyDescent="0.3">
      <c r="A97" s="128"/>
      <c r="B97" s="129" t="s">
        <v>295</v>
      </c>
      <c r="C97" s="134"/>
      <c r="D97" s="131"/>
      <c r="E97" s="131"/>
      <c r="F97" s="131"/>
      <c r="G97" s="131"/>
      <c r="H97" s="131"/>
      <c r="I97" s="131"/>
      <c r="J97" s="132"/>
      <c r="K97" s="133" t="str">
        <f t="shared" si="2"/>
        <v/>
      </c>
    </row>
    <row r="98" spans="1:11" s="137" customFormat="1" hidden="1" x14ac:dyDescent="0.3">
      <c r="A98" s="128"/>
      <c r="B98" s="129" t="s">
        <v>295</v>
      </c>
      <c r="C98" s="134"/>
      <c r="D98" s="131"/>
      <c r="E98" s="131"/>
      <c r="F98" s="131"/>
      <c r="G98" s="131"/>
      <c r="H98" s="131"/>
      <c r="I98" s="131"/>
      <c r="J98" s="132"/>
      <c r="K98" s="133" t="str">
        <f t="shared" si="2"/>
        <v/>
      </c>
    </row>
    <row r="99" spans="1:11" s="137" customFormat="1" hidden="1" x14ac:dyDescent="0.3">
      <c r="A99" s="128"/>
      <c r="B99" s="129" t="s">
        <v>295</v>
      </c>
      <c r="C99" s="134"/>
      <c r="D99" s="131"/>
      <c r="E99" s="131"/>
      <c r="F99" s="131"/>
      <c r="G99" s="131"/>
      <c r="H99" s="131"/>
      <c r="I99" s="131"/>
      <c r="J99" s="132"/>
      <c r="K99" s="133" t="str">
        <f t="shared" si="2"/>
        <v/>
      </c>
    </row>
    <row r="100" spans="1:11" s="137" customFormat="1" hidden="1" x14ac:dyDescent="0.3">
      <c r="A100" s="128"/>
      <c r="B100" s="129" t="s">
        <v>295</v>
      </c>
      <c r="C100" s="134"/>
      <c r="D100" s="131"/>
      <c r="E100" s="131"/>
      <c r="F100" s="131"/>
      <c r="G100" s="131"/>
      <c r="H100" s="131"/>
      <c r="I100" s="131"/>
      <c r="J100" s="132"/>
      <c r="K100" s="133" t="str">
        <f t="shared" si="2"/>
        <v/>
      </c>
    </row>
    <row r="101" spans="1:11" hidden="1" x14ac:dyDescent="0.2"/>
    <row r="102" spans="1:11" hidden="1" x14ac:dyDescent="0.2"/>
    <row r="103" spans="1:11" hidden="1" x14ac:dyDescent="0.2"/>
    <row r="104" spans="1:11" hidden="1" x14ac:dyDescent="0.2"/>
    <row r="105" spans="1:11" hidden="1" x14ac:dyDescent="0.2"/>
    <row r="106" spans="1:11" hidden="1" x14ac:dyDescent="0.2"/>
    <row r="107" spans="1:11" hidden="1" x14ac:dyDescent="0.2"/>
    <row r="108" spans="1:11" hidden="1" x14ac:dyDescent="0.2"/>
    <row r="109" spans="1:11" hidden="1" x14ac:dyDescent="0.2"/>
    <row r="110" spans="1:11" hidden="1" x14ac:dyDescent="0.2"/>
    <row r="111" spans="1:11" hidden="1" x14ac:dyDescent="0.2"/>
    <row r="112" spans="1:11"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sheetData>
  <sheetProtection algorithmName="SHA-512" hashValue="qC58QkeJ8WZKb1VDFR7Wx0+5MCjdR7fGL8Cx8trbIp6U0tkI/0CpNrVkNHYkZPXn0LvOh67rKJNdZpFGXQzOwg==" saltValue="s76h0OnF1S3fSXLch6v44w==" spinCount="100000" sheet="1"/>
  <mergeCells count="4">
    <mergeCell ref="J4:J5"/>
    <mergeCell ref="D3:I3"/>
    <mergeCell ref="A4:C5"/>
    <mergeCell ref="D4:I5"/>
  </mergeCells>
  <conditionalFormatting sqref="A7:A100">
    <cfRule type="expression" dxfId="887" priority="76">
      <formula>A7="x"</formula>
    </cfRule>
  </conditionalFormatting>
  <conditionalFormatting sqref="B7:B100">
    <cfRule type="expression" dxfId="886" priority="52">
      <formula>A7="x"</formula>
    </cfRule>
    <cfRule type="expression" dxfId="885" priority="75">
      <formula>RIGHT(C7,1)=":"</formula>
    </cfRule>
  </conditionalFormatting>
  <conditionalFormatting sqref="E7:K7 E8:I8 K8 E9:K16 E27:K100 E25:I26 K25:K26 E18:K24 E17:I17 K17">
    <cfRule type="expression" dxfId="884" priority="62">
      <formula>$A7="x"</formula>
    </cfRule>
    <cfRule type="expression" dxfId="883" priority="69">
      <formula>RIGHT($C7,1)=":"</formula>
    </cfRule>
  </conditionalFormatting>
  <conditionalFormatting sqref="D7:D100">
    <cfRule type="expression" dxfId="882" priority="54">
      <formula>A7="x"</formula>
    </cfRule>
    <cfRule type="expression" dxfId="881" priority="55">
      <formula>RIGHT(C7,1)=":"</formula>
    </cfRule>
  </conditionalFormatting>
  <conditionalFormatting sqref="D7:J7 D8:I8 D27:J100 D25:I26 D9:J16 D17:I17 D18:J24">
    <cfRule type="expression" dxfId="880" priority="61">
      <formula>$K7="Invalid"</formula>
    </cfRule>
  </conditionalFormatting>
  <conditionalFormatting sqref="D7:I100">
    <cfRule type="expression" dxfId="879" priority="60">
      <formula>AND($K7="Invalid",D7="x")</formula>
    </cfRule>
  </conditionalFormatting>
  <conditionalFormatting sqref="K7:K100">
    <cfRule type="cellIs" dxfId="878" priority="53" operator="equal">
      <formula>"Invalid"</formula>
    </cfRule>
  </conditionalFormatting>
  <conditionalFormatting sqref="C7:C100">
    <cfRule type="expression" dxfId="877" priority="4668">
      <formula>A7="x"</formula>
    </cfRule>
    <cfRule type="expression" dxfId="876" priority="4669">
      <formula>RIGHT(C7,1)=":"</formula>
    </cfRule>
    <cfRule type="expression" dxfId="875" priority="4670">
      <formula>#REF!="D"</formula>
    </cfRule>
    <cfRule type="expression" dxfId="874" priority="4671">
      <formula>#REF!="A"</formula>
    </cfRule>
    <cfRule type="expression" dxfId="873" priority="4672">
      <formula>#REF!="E"</formula>
    </cfRule>
  </conditionalFormatting>
  <conditionalFormatting sqref="J8">
    <cfRule type="expression" dxfId="872" priority="45">
      <formula>$A8="x"</formula>
    </cfRule>
    <cfRule type="expression" dxfId="871" priority="46">
      <formula>RIGHT($C8,1)=":"</formula>
    </cfRule>
  </conditionalFormatting>
  <conditionalFormatting sqref="J8">
    <cfRule type="expression" dxfId="870" priority="44">
      <formula>$K8="Invalid"</formula>
    </cfRule>
  </conditionalFormatting>
  <conditionalFormatting sqref="E19">
    <cfRule type="expression" dxfId="869" priority="42">
      <formula>B19="x"</formula>
    </cfRule>
    <cfRule type="expression" dxfId="868" priority="43">
      <formula>RIGHT(D19,1)=":"</formula>
    </cfRule>
  </conditionalFormatting>
  <conditionalFormatting sqref="E21">
    <cfRule type="expression" dxfId="867" priority="40">
      <formula>B21="x"</formula>
    </cfRule>
    <cfRule type="expression" dxfId="866" priority="41">
      <formula>RIGHT(D21,1)=":"</formula>
    </cfRule>
  </conditionalFormatting>
  <conditionalFormatting sqref="D22">
    <cfRule type="expression" dxfId="865" priority="38">
      <formula>$A22="x"</formula>
    </cfRule>
    <cfRule type="expression" dxfId="864" priority="39">
      <formula>RIGHT($C22,1)=":"</formula>
    </cfRule>
  </conditionalFormatting>
  <conditionalFormatting sqref="D22">
    <cfRule type="expression" dxfId="863" priority="36">
      <formula>A22="x"</formula>
    </cfRule>
    <cfRule type="expression" dxfId="862" priority="37">
      <formula>RIGHT(C22,1)=":"</formula>
    </cfRule>
  </conditionalFormatting>
  <conditionalFormatting sqref="D25">
    <cfRule type="expression" dxfId="861" priority="34">
      <formula>$A25="x"</formula>
    </cfRule>
    <cfRule type="expression" dxfId="860" priority="35">
      <formula>RIGHT($C25,1)=":"</formula>
    </cfRule>
  </conditionalFormatting>
  <conditionalFormatting sqref="D25">
    <cfRule type="expression" dxfId="859" priority="32">
      <formula>A25="x"</formula>
    </cfRule>
    <cfRule type="expression" dxfId="858" priority="33">
      <formula>RIGHT(C25,1)=":"</formula>
    </cfRule>
  </conditionalFormatting>
  <conditionalFormatting sqref="D26">
    <cfRule type="expression" dxfId="857" priority="30">
      <formula>$A26="x"</formula>
    </cfRule>
    <cfRule type="expression" dxfId="856" priority="31">
      <formula>RIGHT($C26,1)=":"</formula>
    </cfRule>
  </conditionalFormatting>
  <conditionalFormatting sqref="D26">
    <cfRule type="expression" dxfId="855" priority="28">
      <formula>A26="x"</formula>
    </cfRule>
    <cfRule type="expression" dxfId="854" priority="29">
      <formula>RIGHT(C26,1)=":"</formula>
    </cfRule>
  </conditionalFormatting>
  <conditionalFormatting sqref="J26">
    <cfRule type="expression" dxfId="853" priority="26">
      <formula>$A26="x"</formula>
    </cfRule>
    <cfRule type="expression" dxfId="852" priority="27">
      <formula>RIGHT($C26,1)=":"</formula>
    </cfRule>
  </conditionalFormatting>
  <conditionalFormatting sqref="J26">
    <cfRule type="expression" dxfId="851" priority="25">
      <formula>$K26="Invalid"</formula>
    </cfRule>
  </conditionalFormatting>
  <conditionalFormatting sqref="E17">
    <cfRule type="expression" dxfId="850" priority="20">
      <formula>B17="x"</formula>
    </cfRule>
    <cfRule type="expression" dxfId="849" priority="21">
      <formula>RIGHT(D17,1)=":"</formula>
    </cfRule>
  </conditionalFormatting>
  <conditionalFormatting sqref="J17">
    <cfRule type="expression" dxfId="848" priority="18">
      <formula>$A17="x"</formula>
    </cfRule>
    <cfRule type="expression" dxfId="847" priority="19">
      <formula>RIGHT($C17,1)=":"</formula>
    </cfRule>
  </conditionalFormatting>
  <conditionalFormatting sqref="J17">
    <cfRule type="expression" dxfId="846" priority="17">
      <formula>$K17="Invalid"</formula>
    </cfRule>
  </conditionalFormatting>
  <conditionalFormatting sqref="E23">
    <cfRule type="expression" dxfId="845" priority="15">
      <formula>B23="x"</formula>
    </cfRule>
    <cfRule type="expression" dxfId="844" priority="16">
      <formula>RIGHT(D23,1)=":"</formula>
    </cfRule>
  </conditionalFormatting>
  <conditionalFormatting sqref="E23">
    <cfRule type="expression" dxfId="843" priority="13">
      <formula>$A23="x"</formula>
    </cfRule>
    <cfRule type="expression" dxfId="842" priority="14">
      <formula>RIGHT($C23,1)=":"</formula>
    </cfRule>
  </conditionalFormatting>
  <conditionalFormatting sqref="E23">
    <cfRule type="expression" dxfId="841" priority="11">
      <formula>B23="x"</formula>
    </cfRule>
    <cfRule type="expression" dxfId="840" priority="12">
      <formula>RIGHT(D23,1)=":"</formula>
    </cfRule>
  </conditionalFormatting>
  <conditionalFormatting sqref="D23">
    <cfRule type="expression" dxfId="839" priority="9">
      <formula>$A23="x"</formula>
    </cfRule>
    <cfRule type="expression" dxfId="838" priority="10">
      <formula>RIGHT($C23,1)=":"</formula>
    </cfRule>
  </conditionalFormatting>
  <conditionalFormatting sqref="D23">
    <cfRule type="expression" dxfId="837" priority="7">
      <formula>A23="x"</formula>
    </cfRule>
    <cfRule type="expression" dxfId="836" priority="8">
      <formula>RIGHT(C23,1)=":"</formula>
    </cfRule>
  </conditionalFormatting>
  <conditionalFormatting sqref="I24">
    <cfRule type="expression" dxfId="835" priority="5">
      <formula>F24="x"</formula>
    </cfRule>
    <cfRule type="expression" dxfId="834" priority="6">
      <formula>RIGHT(H24,1)=":"</formula>
    </cfRule>
  </conditionalFormatting>
  <conditionalFormatting sqref="I24">
    <cfRule type="expression" dxfId="833" priority="3">
      <formula>$A24="x"</formula>
    </cfRule>
    <cfRule type="expression" dxfId="832" priority="4">
      <formula>RIGHT($C24,1)=":"</formula>
    </cfRule>
  </conditionalFormatting>
  <conditionalFormatting sqref="I24">
    <cfRule type="expression" dxfId="831" priority="1">
      <formula>F24="x"</formula>
    </cfRule>
    <cfRule type="expression" dxfId="830" priority="2">
      <formula>RIGHT(H24,1)=":"</formula>
    </cfRule>
  </conditionalFormatting>
  <dataValidations count="1">
    <dataValidation type="list" allowBlank="1" showInputMessage="1" showErrorMessage="1" sqref="A7:A100 D7:I100">
      <formula1>"x"</formula1>
    </dataValidation>
  </dataValidations>
  <pageMargins left="0.7" right="0.7" top="0.75" bottom="0.75" header="0.3" footer="0.3"/>
  <pageSetup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AJ500"/>
  <sheetViews>
    <sheetView showGridLines="0" zoomScale="115" zoomScaleNormal="115" zoomScalePageLayoutView="115" workbookViewId="0">
      <pane ySplit="6" topLeftCell="A7" activePane="bottomLeft" state="frozen"/>
      <selection activeCell="D3" sqref="D3:I3"/>
      <selection pane="bottomLeft" activeCell="J8" sqref="J8"/>
    </sheetView>
  </sheetViews>
  <sheetFormatPr defaultColWidth="0" defaultRowHeight="14.25" zeroHeight="1" x14ac:dyDescent="0.2"/>
  <cols>
    <col min="1" max="1" width="5.125" style="1" customWidth="1"/>
    <col min="2" max="2" width="8.625" style="1" customWidth="1"/>
    <col min="3" max="3" width="30.625" style="1" customWidth="1"/>
    <col min="4" max="9" width="5.125" style="1" customWidth="1"/>
    <col min="10" max="10" width="28.875" style="1" customWidth="1"/>
    <col min="11" max="11" width="8.625" style="1" customWidth="1"/>
    <col min="12" max="14" width="0" style="1" hidden="1" customWidth="1"/>
    <col min="15" max="15" width="8.625" style="1" hidden="1" customWidth="1"/>
    <col min="16" max="16" width="32.125" style="1" hidden="1" customWidth="1"/>
    <col min="17" max="27" width="8.625" style="1" hidden="1" customWidth="1"/>
    <col min="28" max="28" width="0" style="1" hidden="1" customWidth="1"/>
    <col min="29" max="35" width="8.625" style="1" hidden="1" customWidth="1"/>
    <col min="36" max="36" width="0" style="1" hidden="1" customWidth="1"/>
    <col min="37" max="16384" width="8.625" style="1" hidden="1"/>
  </cols>
  <sheetData>
    <row r="1" spans="1:11" s="43" customFormat="1" ht="18.75" x14ac:dyDescent="0.3">
      <c r="A1" s="114" t="str">
        <f>ClientName</f>
        <v>City of Garden Grove</v>
      </c>
      <c r="B1" s="114"/>
      <c r="C1" s="114"/>
      <c r="D1" s="114"/>
      <c r="E1" s="114"/>
      <c r="F1" s="114"/>
      <c r="G1" s="114"/>
      <c r="H1" s="114"/>
      <c r="I1" s="114"/>
      <c r="J1" s="114"/>
      <c r="K1" s="114"/>
    </row>
    <row r="2" spans="1:11" x14ac:dyDescent="0.2">
      <c r="A2" s="115" t="s">
        <v>82</v>
      </c>
      <c r="B2" s="115"/>
      <c r="C2" s="115"/>
      <c r="D2" s="115"/>
      <c r="E2" s="115"/>
      <c r="F2" s="115"/>
      <c r="G2" s="115"/>
      <c r="H2" s="115"/>
      <c r="I2" s="115"/>
      <c r="J2" s="115"/>
      <c r="K2" s="115"/>
    </row>
    <row r="3" spans="1:11" x14ac:dyDescent="0.2">
      <c r="A3" s="115" t="s">
        <v>570</v>
      </c>
      <c r="B3" s="115"/>
      <c r="C3" s="116"/>
      <c r="D3" s="179" t="s">
        <v>1501</v>
      </c>
      <c r="E3" s="179"/>
      <c r="F3" s="179"/>
      <c r="G3" s="179"/>
      <c r="H3" s="179"/>
      <c r="I3" s="179"/>
      <c r="J3" s="115"/>
      <c r="K3" s="115"/>
    </row>
    <row r="4" spans="1:11" ht="18.600000000000001" customHeight="1" x14ac:dyDescent="0.2">
      <c r="A4" s="177" t="s">
        <v>23</v>
      </c>
      <c r="B4" s="177"/>
      <c r="C4" s="177"/>
      <c r="D4" s="180" t="s">
        <v>94</v>
      </c>
      <c r="E4" s="180"/>
      <c r="F4" s="180"/>
      <c r="G4" s="180"/>
      <c r="H4" s="180"/>
      <c r="I4" s="180"/>
      <c r="J4" s="180" t="s">
        <v>95</v>
      </c>
      <c r="K4" s="117"/>
    </row>
    <row r="5" spans="1:11" ht="18.600000000000001" customHeight="1" x14ac:dyDescent="0.2">
      <c r="A5" s="178"/>
      <c r="B5" s="178"/>
      <c r="C5" s="178"/>
      <c r="D5" s="181"/>
      <c r="E5" s="181"/>
      <c r="F5" s="181"/>
      <c r="G5" s="181"/>
      <c r="H5" s="181"/>
      <c r="I5" s="181"/>
      <c r="J5" s="181"/>
      <c r="K5" s="118"/>
    </row>
    <row r="6" spans="1:11"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44" customFormat="1" x14ac:dyDescent="0.3">
      <c r="A7" s="128" t="s">
        <v>110</v>
      </c>
      <c r="B7" s="129" t="s">
        <v>570</v>
      </c>
      <c r="C7" s="130" t="s">
        <v>266</v>
      </c>
      <c r="D7" s="131"/>
      <c r="E7" s="131"/>
      <c r="F7" s="131"/>
      <c r="G7" s="131"/>
      <c r="H7" s="131"/>
      <c r="I7" s="131"/>
      <c r="J7" s="132"/>
      <c r="K7" s="136" t="str">
        <f t="shared" ref="K7:K38" si="0">IF(C7="","",
IF(OR(A1="x",RIGHT(C7,1)=":"),"",
IF(COUNTA(D7:I7)&gt;1,"Invalid",
IF(D7="x",$D$6,IF(E7="x",$E$6,IF(F7="x",$F$6,IF(G7="x",$G$6,IF(H7="x",$H$6,IF(I7="x",$I$6,"")))))))))</f>
        <v/>
      </c>
    </row>
    <row r="8" spans="1:11" s="44" customFormat="1" ht="71.25" x14ac:dyDescent="0.3">
      <c r="A8" s="128"/>
      <c r="B8" s="129" t="s">
        <v>1901</v>
      </c>
      <c r="C8" s="138" t="s">
        <v>571</v>
      </c>
      <c r="D8" s="78"/>
      <c r="E8" s="78"/>
      <c r="F8" s="78" t="s">
        <v>110</v>
      </c>
      <c r="G8" s="78"/>
      <c r="H8" s="78"/>
      <c r="I8" s="78"/>
      <c r="J8" s="84" t="s">
        <v>2654</v>
      </c>
      <c r="K8" s="136" t="str">
        <f t="shared" si="0"/>
        <v>3RD</v>
      </c>
    </row>
    <row r="9" spans="1:11" s="44" customFormat="1" ht="28.5" x14ac:dyDescent="0.3">
      <c r="A9" s="128"/>
      <c r="B9" s="129" t="s">
        <v>1901</v>
      </c>
      <c r="C9" s="138" t="s">
        <v>572</v>
      </c>
      <c r="D9" s="78"/>
      <c r="E9" s="78"/>
      <c r="F9" s="78"/>
      <c r="G9" s="78"/>
      <c r="H9" s="78"/>
      <c r="I9" s="78"/>
      <c r="J9" s="76"/>
      <c r="K9" s="136" t="str">
        <f t="shared" si="0"/>
        <v/>
      </c>
    </row>
    <row r="10" spans="1:11" s="44" customFormat="1" x14ac:dyDescent="0.3">
      <c r="A10" s="128"/>
      <c r="B10" s="129" t="s">
        <v>1902</v>
      </c>
      <c r="C10" s="139" t="s">
        <v>573</v>
      </c>
      <c r="D10" s="78"/>
      <c r="E10" s="78"/>
      <c r="F10" s="78" t="s">
        <v>110</v>
      </c>
      <c r="G10" s="78"/>
      <c r="H10" s="78"/>
      <c r="I10" s="78"/>
      <c r="J10" s="76"/>
      <c r="K10" s="136" t="str">
        <f t="shared" si="0"/>
        <v>3RD</v>
      </c>
    </row>
    <row r="11" spans="1:11" s="44" customFormat="1" x14ac:dyDescent="0.3">
      <c r="A11" s="128"/>
      <c r="B11" s="129" t="s">
        <v>1903</v>
      </c>
      <c r="C11" s="139" t="s">
        <v>574</v>
      </c>
      <c r="D11" s="78"/>
      <c r="E11" s="78"/>
      <c r="F11" s="78" t="s">
        <v>110</v>
      </c>
      <c r="G11" s="78"/>
      <c r="H11" s="78"/>
      <c r="I11" s="78"/>
      <c r="J11" s="76"/>
      <c r="K11" s="136" t="str">
        <f t="shared" si="0"/>
        <v>3RD</v>
      </c>
    </row>
    <row r="12" spans="1:11" s="44" customFormat="1" x14ac:dyDescent="0.3">
      <c r="A12" s="128"/>
      <c r="B12" s="129" t="s">
        <v>1904</v>
      </c>
      <c r="C12" s="139" t="s">
        <v>575</v>
      </c>
      <c r="D12" s="78"/>
      <c r="E12" s="78"/>
      <c r="F12" s="78" t="s">
        <v>110</v>
      </c>
      <c r="G12" s="78"/>
      <c r="H12" s="78"/>
      <c r="I12" s="78"/>
      <c r="J12" s="76"/>
      <c r="K12" s="136" t="str">
        <f t="shared" si="0"/>
        <v>3RD</v>
      </c>
    </row>
    <row r="13" spans="1:11" s="44" customFormat="1" x14ac:dyDescent="0.3">
      <c r="A13" s="128"/>
      <c r="B13" s="129" t="s">
        <v>1905</v>
      </c>
      <c r="C13" s="139" t="s">
        <v>576</v>
      </c>
      <c r="D13" s="78"/>
      <c r="E13" s="78"/>
      <c r="F13" s="78" t="s">
        <v>110</v>
      </c>
      <c r="G13" s="78"/>
      <c r="H13" s="78"/>
      <c r="I13" s="78"/>
      <c r="J13" s="76"/>
      <c r="K13" s="136" t="str">
        <f t="shared" si="0"/>
        <v/>
      </c>
    </row>
    <row r="14" spans="1:11" s="44" customFormat="1" x14ac:dyDescent="0.3">
      <c r="A14" s="128"/>
      <c r="B14" s="129" t="s">
        <v>1906</v>
      </c>
      <c r="C14" s="139" t="s">
        <v>577</v>
      </c>
      <c r="D14" s="78"/>
      <c r="E14" s="78"/>
      <c r="F14" s="78" t="s">
        <v>110</v>
      </c>
      <c r="G14" s="78"/>
      <c r="H14" s="78"/>
      <c r="I14" s="78"/>
      <c r="J14" s="76"/>
      <c r="K14" s="136" t="str">
        <f t="shared" si="0"/>
        <v>3RD</v>
      </c>
    </row>
    <row r="15" spans="1:11" s="44" customFormat="1" ht="28.5" x14ac:dyDescent="0.3">
      <c r="A15" s="128"/>
      <c r="B15" s="129" t="s">
        <v>1907</v>
      </c>
      <c r="C15" s="139" t="s">
        <v>578</v>
      </c>
      <c r="D15" s="78"/>
      <c r="E15" s="78"/>
      <c r="F15" s="78" t="s">
        <v>110</v>
      </c>
      <c r="G15" s="78"/>
      <c r="H15" s="78"/>
      <c r="I15" s="78"/>
      <c r="J15" s="76"/>
      <c r="K15" s="136" t="str">
        <f t="shared" si="0"/>
        <v>3RD</v>
      </c>
    </row>
    <row r="16" spans="1:11" s="44" customFormat="1" ht="42.75" x14ac:dyDescent="0.3">
      <c r="A16" s="128"/>
      <c r="B16" s="129" t="s">
        <v>1908</v>
      </c>
      <c r="C16" s="138" t="s">
        <v>579</v>
      </c>
      <c r="D16" s="78"/>
      <c r="E16" s="78"/>
      <c r="F16" s="78" t="s">
        <v>110</v>
      </c>
      <c r="G16" s="78"/>
      <c r="H16" s="78"/>
      <c r="I16" s="78"/>
      <c r="J16" s="76" t="s">
        <v>2653</v>
      </c>
      <c r="K16" s="136" t="str">
        <f t="shared" si="0"/>
        <v>3RD</v>
      </c>
    </row>
    <row r="17" spans="1:11" s="44" customFormat="1" ht="96" customHeight="1" x14ac:dyDescent="0.3">
      <c r="A17" s="128"/>
      <c r="B17" s="129" t="s">
        <v>1909</v>
      </c>
      <c r="C17" s="138" t="s">
        <v>1342</v>
      </c>
      <c r="D17" s="78"/>
      <c r="E17" s="78"/>
      <c r="F17" s="78" t="s">
        <v>110</v>
      </c>
      <c r="G17" s="78"/>
      <c r="H17" s="78"/>
      <c r="I17" s="78"/>
      <c r="J17" s="76" t="s">
        <v>2652</v>
      </c>
      <c r="K17" s="136" t="str">
        <f t="shared" si="0"/>
        <v>3RD</v>
      </c>
    </row>
    <row r="18" spans="1:11" s="44" customFormat="1" ht="42.75" x14ac:dyDescent="0.3">
      <c r="A18" s="128"/>
      <c r="B18" s="129" t="s">
        <v>1910</v>
      </c>
      <c r="C18" s="138" t="s">
        <v>1343</v>
      </c>
      <c r="D18" s="78"/>
      <c r="E18" s="78"/>
      <c r="F18" s="78" t="s">
        <v>110</v>
      </c>
      <c r="G18" s="78"/>
      <c r="H18" s="78"/>
      <c r="I18" s="78"/>
      <c r="J18" s="76"/>
      <c r="K18" s="136" t="str">
        <f t="shared" si="0"/>
        <v>3RD</v>
      </c>
    </row>
    <row r="19" spans="1:11" s="44" customFormat="1" ht="42.75" x14ac:dyDescent="0.3">
      <c r="A19" s="128"/>
      <c r="B19" s="129" t="s">
        <v>1911</v>
      </c>
      <c r="C19" s="138" t="s">
        <v>580</v>
      </c>
      <c r="D19" s="78"/>
      <c r="E19" s="78"/>
      <c r="F19" s="78" t="s">
        <v>110</v>
      </c>
      <c r="G19" s="78"/>
      <c r="H19" s="78"/>
      <c r="I19" s="78"/>
      <c r="J19" s="76"/>
      <c r="K19" s="136" t="str">
        <f t="shared" si="0"/>
        <v>3RD</v>
      </c>
    </row>
    <row r="20" spans="1:11" s="44" customFormat="1" ht="71.25" x14ac:dyDescent="0.3">
      <c r="A20" s="128"/>
      <c r="B20" s="129" t="s">
        <v>1912</v>
      </c>
      <c r="C20" s="138" t="s">
        <v>1344</v>
      </c>
      <c r="D20" s="78"/>
      <c r="E20" s="78"/>
      <c r="F20" s="78" t="s">
        <v>110</v>
      </c>
      <c r="G20" s="78"/>
      <c r="H20" s="78"/>
      <c r="I20" s="78"/>
      <c r="J20" s="76"/>
      <c r="K20" s="136" t="str">
        <f t="shared" si="0"/>
        <v>3RD</v>
      </c>
    </row>
    <row r="21" spans="1:11" s="44" customFormat="1" ht="85.5" x14ac:dyDescent="0.3">
      <c r="A21" s="128"/>
      <c r="B21" s="129" t="s">
        <v>1913</v>
      </c>
      <c r="C21" s="138" t="s">
        <v>581</v>
      </c>
      <c r="D21" s="78"/>
      <c r="E21" s="78"/>
      <c r="F21" s="78" t="s">
        <v>110</v>
      </c>
      <c r="G21" s="78"/>
      <c r="H21" s="78"/>
      <c r="I21" s="78"/>
      <c r="J21" s="76"/>
      <c r="K21" s="136" t="str">
        <f t="shared" si="0"/>
        <v>3RD</v>
      </c>
    </row>
    <row r="22" spans="1:11" s="44" customFormat="1" ht="114" x14ac:dyDescent="0.3">
      <c r="A22" s="128"/>
      <c r="B22" s="129" t="s">
        <v>1914</v>
      </c>
      <c r="C22" s="138" t="s">
        <v>1930</v>
      </c>
      <c r="D22" s="78"/>
      <c r="E22" s="78"/>
      <c r="F22" s="78" t="s">
        <v>110</v>
      </c>
      <c r="G22" s="78"/>
      <c r="H22" s="78"/>
      <c r="I22" s="78"/>
      <c r="J22" s="76"/>
      <c r="K22" s="136" t="str">
        <f t="shared" si="0"/>
        <v>3RD</v>
      </c>
    </row>
    <row r="23" spans="1:11" s="44" customFormat="1" ht="57" x14ac:dyDescent="0.3">
      <c r="A23" s="128"/>
      <c r="B23" s="129" t="s">
        <v>1915</v>
      </c>
      <c r="C23" s="138" t="s">
        <v>582</v>
      </c>
      <c r="D23" s="78"/>
      <c r="E23" s="78"/>
      <c r="F23" s="78"/>
      <c r="G23" s="78"/>
      <c r="H23" s="78"/>
      <c r="I23" s="78" t="s">
        <v>110</v>
      </c>
      <c r="J23" s="76"/>
      <c r="K23" s="136" t="str">
        <f t="shared" si="0"/>
        <v>NS</v>
      </c>
    </row>
    <row r="24" spans="1:11" s="44" customFormat="1" ht="28.5" x14ac:dyDescent="0.3">
      <c r="A24" s="128"/>
      <c r="B24" s="129" t="s">
        <v>1916</v>
      </c>
      <c r="C24" s="138" t="s">
        <v>583</v>
      </c>
      <c r="D24" s="78"/>
      <c r="E24" s="78"/>
      <c r="F24" s="78" t="s">
        <v>110</v>
      </c>
      <c r="G24" s="78"/>
      <c r="H24" s="78"/>
      <c r="I24" s="78"/>
      <c r="J24" s="76"/>
      <c r="K24" s="136" t="str">
        <f t="shared" si="0"/>
        <v>3RD</v>
      </c>
    </row>
    <row r="25" spans="1:11" s="44" customFormat="1" ht="28.5" x14ac:dyDescent="0.3">
      <c r="A25" s="128"/>
      <c r="B25" s="129" t="s">
        <v>1917</v>
      </c>
      <c r="C25" s="138" t="s">
        <v>1931</v>
      </c>
      <c r="D25" s="78"/>
      <c r="E25" s="78"/>
      <c r="F25" s="78" t="s">
        <v>110</v>
      </c>
      <c r="G25" s="78"/>
      <c r="H25" s="78"/>
      <c r="I25" s="78"/>
      <c r="J25" s="76"/>
      <c r="K25" s="136" t="str">
        <f t="shared" si="0"/>
        <v>3RD</v>
      </c>
    </row>
    <row r="26" spans="1:11" s="44" customFormat="1" ht="85.5" x14ac:dyDescent="0.3">
      <c r="A26" s="128"/>
      <c r="B26" s="129" t="s">
        <v>1918</v>
      </c>
      <c r="C26" s="138" t="s">
        <v>584</v>
      </c>
      <c r="D26" s="78"/>
      <c r="E26" s="78"/>
      <c r="F26" s="78" t="s">
        <v>110</v>
      </c>
      <c r="G26" s="78"/>
      <c r="H26" s="78"/>
      <c r="I26" s="78"/>
      <c r="J26" s="76"/>
      <c r="K26" s="136" t="str">
        <f t="shared" si="0"/>
        <v>3RD</v>
      </c>
    </row>
    <row r="27" spans="1:11" s="44" customFormat="1" ht="42.75" x14ac:dyDescent="0.3">
      <c r="A27" s="128"/>
      <c r="B27" s="129" t="s">
        <v>1919</v>
      </c>
      <c r="C27" s="138" t="s">
        <v>585</v>
      </c>
      <c r="D27" s="78"/>
      <c r="E27" s="78"/>
      <c r="F27" s="78"/>
      <c r="G27" s="78"/>
      <c r="H27" s="78"/>
      <c r="I27" s="78" t="s">
        <v>110</v>
      </c>
      <c r="J27" s="76"/>
      <c r="K27" s="136" t="str">
        <f t="shared" si="0"/>
        <v>NS</v>
      </c>
    </row>
    <row r="28" spans="1:11" s="44" customFormat="1" ht="57" x14ac:dyDescent="0.3">
      <c r="A28" s="128"/>
      <c r="B28" s="129" t="s">
        <v>1920</v>
      </c>
      <c r="C28" s="138" t="s">
        <v>586</v>
      </c>
      <c r="D28" s="78"/>
      <c r="E28" s="78"/>
      <c r="F28" s="78" t="s">
        <v>110</v>
      </c>
      <c r="G28" s="78"/>
      <c r="H28" s="78"/>
      <c r="I28" s="78"/>
      <c r="J28" s="76" t="s">
        <v>2652</v>
      </c>
      <c r="K28" s="136" t="str">
        <f t="shared" si="0"/>
        <v>3RD</v>
      </c>
    </row>
    <row r="29" spans="1:11" s="44" customFormat="1" ht="57" x14ac:dyDescent="0.3">
      <c r="A29" s="128"/>
      <c r="B29" s="129" t="s">
        <v>1921</v>
      </c>
      <c r="C29" s="138" t="s">
        <v>587</v>
      </c>
      <c r="D29" s="78"/>
      <c r="E29" s="78"/>
      <c r="F29" s="78"/>
      <c r="G29" s="78"/>
      <c r="H29" s="78"/>
      <c r="I29" s="78" t="s">
        <v>110</v>
      </c>
      <c r="J29" s="76"/>
      <c r="K29" s="136" t="str">
        <f t="shared" si="0"/>
        <v>NS</v>
      </c>
    </row>
    <row r="30" spans="1:11" s="44" customFormat="1" x14ac:dyDescent="0.3">
      <c r="A30" s="128" t="s">
        <v>110</v>
      </c>
      <c r="B30" s="129" t="s">
        <v>1921</v>
      </c>
      <c r="C30" s="138" t="s">
        <v>538</v>
      </c>
      <c r="D30" s="78"/>
      <c r="E30" s="78"/>
      <c r="F30" s="78"/>
      <c r="G30" s="78"/>
      <c r="H30" s="78"/>
      <c r="I30" s="78"/>
      <c r="J30" s="76"/>
      <c r="K30" s="136" t="str">
        <f t="shared" si="0"/>
        <v/>
      </c>
    </row>
    <row r="31" spans="1:11" s="44" customFormat="1" ht="42.75" x14ac:dyDescent="0.3">
      <c r="A31" s="128"/>
      <c r="B31" s="129" t="s">
        <v>1921</v>
      </c>
      <c r="C31" s="138" t="s">
        <v>588</v>
      </c>
      <c r="D31" s="78"/>
      <c r="E31" s="78"/>
      <c r="F31" s="78"/>
      <c r="G31" s="78"/>
      <c r="H31" s="78"/>
      <c r="I31" s="78"/>
      <c r="J31" s="76"/>
      <c r="K31" s="136" t="str">
        <f t="shared" si="0"/>
        <v/>
      </c>
    </row>
    <row r="32" spans="1:11" s="44" customFormat="1" x14ac:dyDescent="0.3">
      <c r="A32" s="128"/>
      <c r="B32" s="129" t="s">
        <v>1922</v>
      </c>
      <c r="C32" s="139" t="s">
        <v>589</v>
      </c>
      <c r="D32" s="78"/>
      <c r="E32" s="78"/>
      <c r="F32" s="78" t="s">
        <v>110</v>
      </c>
      <c r="G32" s="78"/>
      <c r="H32" s="78"/>
      <c r="I32" s="78"/>
      <c r="J32" s="76"/>
      <c r="K32" s="136" t="str">
        <f t="shared" si="0"/>
        <v>3RD</v>
      </c>
    </row>
    <row r="33" spans="1:11" s="44" customFormat="1" x14ac:dyDescent="0.3">
      <c r="A33" s="128"/>
      <c r="B33" s="129" t="s">
        <v>1923</v>
      </c>
      <c r="C33" s="139" t="s">
        <v>590</v>
      </c>
      <c r="D33" s="78"/>
      <c r="E33" s="78"/>
      <c r="F33" s="78" t="s">
        <v>110</v>
      </c>
      <c r="G33" s="78"/>
      <c r="H33" s="78"/>
      <c r="I33" s="78"/>
      <c r="J33" s="76"/>
      <c r="K33" s="136" t="str">
        <f t="shared" si="0"/>
        <v>3RD</v>
      </c>
    </row>
    <row r="34" spans="1:11" s="44" customFormat="1" x14ac:dyDescent="0.3">
      <c r="A34" s="128"/>
      <c r="B34" s="129" t="s">
        <v>1924</v>
      </c>
      <c r="C34" s="139" t="s">
        <v>591</v>
      </c>
      <c r="D34" s="78"/>
      <c r="E34" s="78"/>
      <c r="F34" s="78" t="s">
        <v>110</v>
      </c>
      <c r="G34" s="78"/>
      <c r="H34" s="78"/>
      <c r="I34" s="78"/>
      <c r="J34" s="76"/>
      <c r="K34" s="136" t="str">
        <f t="shared" si="0"/>
        <v>3RD</v>
      </c>
    </row>
    <row r="35" spans="1:11" s="44" customFormat="1" x14ac:dyDescent="0.3">
      <c r="A35" s="128"/>
      <c r="B35" s="129" t="s">
        <v>1925</v>
      </c>
      <c r="C35" s="139" t="s">
        <v>592</v>
      </c>
      <c r="D35" s="78"/>
      <c r="E35" s="78"/>
      <c r="F35" s="78" t="s">
        <v>110</v>
      </c>
      <c r="G35" s="78"/>
      <c r="H35" s="78"/>
      <c r="I35" s="78"/>
      <c r="J35" s="76"/>
      <c r="K35" s="136" t="str">
        <f t="shared" si="0"/>
        <v>3RD</v>
      </c>
    </row>
    <row r="36" spans="1:11" s="44" customFormat="1" x14ac:dyDescent="0.3">
      <c r="A36" s="128"/>
      <c r="B36" s="129" t="s">
        <v>1926</v>
      </c>
      <c r="C36" s="139" t="s">
        <v>593</v>
      </c>
      <c r="D36" s="78"/>
      <c r="E36" s="78"/>
      <c r="F36" s="78" t="s">
        <v>110</v>
      </c>
      <c r="G36" s="78"/>
      <c r="H36" s="78"/>
      <c r="I36" s="78"/>
      <c r="J36" s="76"/>
      <c r="K36" s="136" t="str">
        <f t="shared" si="0"/>
        <v/>
      </c>
    </row>
    <row r="37" spans="1:11" s="44" customFormat="1" x14ac:dyDescent="0.3">
      <c r="A37" s="128"/>
      <c r="B37" s="129" t="s">
        <v>1927</v>
      </c>
      <c r="C37" s="139" t="s">
        <v>594</v>
      </c>
      <c r="D37" s="78"/>
      <c r="E37" s="78"/>
      <c r="F37" s="78" t="s">
        <v>110</v>
      </c>
      <c r="G37" s="78"/>
      <c r="H37" s="78"/>
      <c r="I37" s="78"/>
      <c r="J37" s="76"/>
      <c r="K37" s="136" t="str">
        <f t="shared" si="0"/>
        <v>3RD</v>
      </c>
    </row>
    <row r="38" spans="1:11" s="44" customFormat="1" x14ac:dyDescent="0.3">
      <c r="A38" s="128"/>
      <c r="B38" s="129" t="s">
        <v>1928</v>
      </c>
      <c r="C38" s="139" t="s">
        <v>595</v>
      </c>
      <c r="D38" s="78"/>
      <c r="E38" s="78"/>
      <c r="F38" s="78" t="s">
        <v>110</v>
      </c>
      <c r="G38" s="78"/>
      <c r="H38" s="78"/>
      <c r="I38" s="78"/>
      <c r="J38" s="76"/>
      <c r="K38" s="136" t="str">
        <f t="shared" si="0"/>
        <v>3RD</v>
      </c>
    </row>
    <row r="39" spans="1:11" s="44" customFormat="1" ht="28.5" x14ac:dyDescent="0.3">
      <c r="A39" s="128"/>
      <c r="B39" s="129" t="s">
        <v>1929</v>
      </c>
      <c r="C39" s="139" t="s">
        <v>596</v>
      </c>
      <c r="D39" s="78"/>
      <c r="E39" s="78"/>
      <c r="F39" s="78" t="s">
        <v>110</v>
      </c>
      <c r="G39" s="78"/>
      <c r="H39" s="78"/>
      <c r="I39" s="78"/>
      <c r="J39" s="76"/>
      <c r="K39" s="136" t="str">
        <f t="shared" ref="K39:K70" si="1">IF(C39="","",
IF(OR(A33="x",RIGHT(C39,1)=":"),"",
IF(COUNTA(D39:I39)&gt;1,"Invalid",
IF(D39="x",$D$6,IF(E39="x",$E$6,IF(F39="x",$F$6,IF(G39="x",$G$6,IF(H39="x",$H$6,IF(I39="x",$I$6,"")))))))))</f>
        <v>3RD</v>
      </c>
    </row>
    <row r="40" spans="1:11" s="44" customFormat="1" hidden="1" x14ac:dyDescent="0.3">
      <c r="A40" s="128"/>
      <c r="B40" s="129" t="s">
        <v>295</v>
      </c>
      <c r="C40" s="134"/>
      <c r="D40" s="131"/>
      <c r="E40" s="131"/>
      <c r="F40" s="131"/>
      <c r="G40" s="131"/>
      <c r="H40" s="131"/>
      <c r="I40" s="131"/>
      <c r="J40" s="132"/>
      <c r="K40" s="133" t="str">
        <f t="shared" si="1"/>
        <v/>
      </c>
    </row>
    <row r="41" spans="1:11" s="44" customFormat="1" hidden="1" x14ac:dyDescent="0.3">
      <c r="A41" s="128"/>
      <c r="B41" s="129" t="s">
        <v>295</v>
      </c>
      <c r="C41" s="134"/>
      <c r="D41" s="131"/>
      <c r="E41" s="131"/>
      <c r="F41" s="131"/>
      <c r="G41" s="131"/>
      <c r="H41" s="131"/>
      <c r="I41" s="131"/>
      <c r="J41" s="132"/>
      <c r="K41" s="133" t="str">
        <f t="shared" si="1"/>
        <v/>
      </c>
    </row>
    <row r="42" spans="1:11" s="44" customFormat="1" hidden="1" x14ac:dyDescent="0.3">
      <c r="A42" s="128"/>
      <c r="B42" s="129" t="s">
        <v>295</v>
      </c>
      <c r="C42" s="134"/>
      <c r="D42" s="131"/>
      <c r="E42" s="131"/>
      <c r="F42" s="131"/>
      <c r="G42" s="131"/>
      <c r="H42" s="131"/>
      <c r="I42" s="131"/>
      <c r="J42" s="132"/>
      <c r="K42" s="133" t="str">
        <f t="shared" si="1"/>
        <v/>
      </c>
    </row>
    <row r="43" spans="1:11" s="44" customFormat="1" hidden="1" x14ac:dyDescent="0.3">
      <c r="A43" s="128"/>
      <c r="B43" s="129" t="s">
        <v>295</v>
      </c>
      <c r="C43" s="134"/>
      <c r="D43" s="131"/>
      <c r="E43" s="131"/>
      <c r="F43" s="131"/>
      <c r="G43" s="131"/>
      <c r="H43" s="131"/>
      <c r="I43" s="131"/>
      <c r="J43" s="132"/>
      <c r="K43" s="133" t="str">
        <f t="shared" si="1"/>
        <v/>
      </c>
    </row>
    <row r="44" spans="1:11" s="44" customFormat="1" hidden="1" x14ac:dyDescent="0.3">
      <c r="A44" s="128"/>
      <c r="B44" s="129" t="s">
        <v>295</v>
      </c>
      <c r="C44" s="134"/>
      <c r="D44" s="131"/>
      <c r="E44" s="131"/>
      <c r="F44" s="131"/>
      <c r="G44" s="131"/>
      <c r="H44" s="131"/>
      <c r="I44" s="131"/>
      <c r="J44" s="132"/>
      <c r="K44" s="133" t="str">
        <f t="shared" si="1"/>
        <v/>
      </c>
    </row>
    <row r="45" spans="1:11" s="44" customFormat="1" hidden="1" x14ac:dyDescent="0.3">
      <c r="A45" s="128"/>
      <c r="B45" s="129" t="s">
        <v>295</v>
      </c>
      <c r="C45" s="134"/>
      <c r="D45" s="131"/>
      <c r="E45" s="131"/>
      <c r="F45" s="131"/>
      <c r="G45" s="131"/>
      <c r="H45" s="131"/>
      <c r="I45" s="131"/>
      <c r="J45" s="132"/>
      <c r="K45" s="133" t="str">
        <f t="shared" si="1"/>
        <v/>
      </c>
    </row>
    <row r="46" spans="1:11" s="44" customFormat="1" hidden="1" x14ac:dyDescent="0.3">
      <c r="A46" s="128"/>
      <c r="B46" s="129" t="s">
        <v>295</v>
      </c>
      <c r="C46" s="134"/>
      <c r="D46" s="131"/>
      <c r="E46" s="131"/>
      <c r="F46" s="131"/>
      <c r="G46" s="131"/>
      <c r="H46" s="131"/>
      <c r="I46" s="131"/>
      <c r="J46" s="132"/>
      <c r="K46" s="133" t="str">
        <f t="shared" si="1"/>
        <v/>
      </c>
    </row>
    <row r="47" spans="1:11" s="44" customFormat="1" hidden="1" x14ac:dyDescent="0.3">
      <c r="A47" s="128"/>
      <c r="B47" s="129" t="s">
        <v>295</v>
      </c>
      <c r="C47" s="134"/>
      <c r="D47" s="131"/>
      <c r="E47" s="131"/>
      <c r="F47" s="131"/>
      <c r="G47" s="131"/>
      <c r="H47" s="131"/>
      <c r="I47" s="131"/>
      <c r="J47" s="132"/>
      <c r="K47" s="133" t="str">
        <f t="shared" si="1"/>
        <v/>
      </c>
    </row>
    <row r="48" spans="1:11" s="44" customFormat="1" hidden="1" x14ac:dyDescent="0.3">
      <c r="A48" s="128"/>
      <c r="B48" s="129" t="s">
        <v>295</v>
      </c>
      <c r="C48" s="134"/>
      <c r="D48" s="131"/>
      <c r="E48" s="131"/>
      <c r="F48" s="131"/>
      <c r="G48" s="131"/>
      <c r="H48" s="131"/>
      <c r="I48" s="131"/>
      <c r="J48" s="132"/>
      <c r="K48" s="133" t="str">
        <f t="shared" si="1"/>
        <v/>
      </c>
    </row>
    <row r="49" spans="1:11" s="44" customFormat="1" hidden="1" x14ac:dyDescent="0.3">
      <c r="A49" s="128"/>
      <c r="B49" s="129" t="s">
        <v>295</v>
      </c>
      <c r="C49" s="134"/>
      <c r="D49" s="131"/>
      <c r="E49" s="131"/>
      <c r="F49" s="131"/>
      <c r="G49" s="131"/>
      <c r="H49" s="131"/>
      <c r="I49" s="131"/>
      <c r="J49" s="132"/>
      <c r="K49" s="133" t="str">
        <f t="shared" si="1"/>
        <v/>
      </c>
    </row>
    <row r="50" spans="1:11" s="44" customFormat="1" hidden="1" x14ac:dyDescent="0.3">
      <c r="A50" s="128"/>
      <c r="B50" s="129" t="s">
        <v>295</v>
      </c>
      <c r="C50" s="134"/>
      <c r="D50" s="131"/>
      <c r="E50" s="131"/>
      <c r="F50" s="131"/>
      <c r="G50" s="131"/>
      <c r="H50" s="131"/>
      <c r="I50" s="131"/>
      <c r="J50" s="132"/>
      <c r="K50" s="133" t="str">
        <f t="shared" si="1"/>
        <v/>
      </c>
    </row>
    <row r="51" spans="1:11" s="44" customFormat="1" hidden="1" x14ac:dyDescent="0.3">
      <c r="A51" s="128"/>
      <c r="B51" s="129" t="s">
        <v>295</v>
      </c>
      <c r="C51" s="134"/>
      <c r="D51" s="131"/>
      <c r="E51" s="131"/>
      <c r="F51" s="131"/>
      <c r="G51" s="131"/>
      <c r="H51" s="131"/>
      <c r="I51" s="131"/>
      <c r="J51" s="132"/>
      <c r="K51" s="133" t="str">
        <f t="shared" si="1"/>
        <v/>
      </c>
    </row>
    <row r="52" spans="1:11" s="44" customFormat="1" hidden="1" x14ac:dyDescent="0.3">
      <c r="A52" s="128"/>
      <c r="B52" s="129" t="s">
        <v>295</v>
      </c>
      <c r="C52" s="134"/>
      <c r="D52" s="131"/>
      <c r="E52" s="131"/>
      <c r="F52" s="131"/>
      <c r="G52" s="131"/>
      <c r="H52" s="131"/>
      <c r="I52" s="131"/>
      <c r="J52" s="132"/>
      <c r="K52" s="133" t="str">
        <f t="shared" si="1"/>
        <v/>
      </c>
    </row>
    <row r="53" spans="1:11" s="44" customFormat="1" hidden="1" x14ac:dyDescent="0.3">
      <c r="A53" s="128"/>
      <c r="B53" s="129" t="s">
        <v>295</v>
      </c>
      <c r="C53" s="134"/>
      <c r="D53" s="131"/>
      <c r="E53" s="131"/>
      <c r="F53" s="131"/>
      <c r="G53" s="131"/>
      <c r="H53" s="131"/>
      <c r="I53" s="131"/>
      <c r="J53" s="132"/>
      <c r="K53" s="133" t="str">
        <f t="shared" si="1"/>
        <v/>
      </c>
    </row>
    <row r="54" spans="1:11" s="44" customFormat="1" hidden="1" x14ac:dyDescent="0.3">
      <c r="A54" s="128"/>
      <c r="B54" s="129" t="s">
        <v>295</v>
      </c>
      <c r="C54" s="134"/>
      <c r="D54" s="131"/>
      <c r="E54" s="131"/>
      <c r="F54" s="131"/>
      <c r="G54" s="131"/>
      <c r="H54" s="131"/>
      <c r="I54" s="131"/>
      <c r="J54" s="132"/>
      <c r="K54" s="133" t="str">
        <f t="shared" si="1"/>
        <v/>
      </c>
    </row>
    <row r="55" spans="1:11" s="44" customFormat="1" hidden="1" x14ac:dyDescent="0.3">
      <c r="A55" s="128"/>
      <c r="B55" s="129" t="s">
        <v>295</v>
      </c>
      <c r="C55" s="134"/>
      <c r="D55" s="131"/>
      <c r="E55" s="131"/>
      <c r="F55" s="131"/>
      <c r="G55" s="131"/>
      <c r="H55" s="131"/>
      <c r="I55" s="131"/>
      <c r="J55" s="132"/>
      <c r="K55" s="133" t="str">
        <f t="shared" si="1"/>
        <v/>
      </c>
    </row>
    <row r="56" spans="1:11" s="44" customFormat="1" hidden="1" x14ac:dyDescent="0.3">
      <c r="A56" s="128"/>
      <c r="B56" s="129" t="s">
        <v>295</v>
      </c>
      <c r="C56" s="134"/>
      <c r="D56" s="131"/>
      <c r="E56" s="131"/>
      <c r="F56" s="131"/>
      <c r="G56" s="131"/>
      <c r="H56" s="131"/>
      <c r="I56" s="131"/>
      <c r="J56" s="132"/>
      <c r="K56" s="133" t="str">
        <f t="shared" si="1"/>
        <v/>
      </c>
    </row>
    <row r="57" spans="1:11" s="44" customFormat="1" hidden="1" x14ac:dyDescent="0.3">
      <c r="A57" s="128"/>
      <c r="B57" s="129" t="s">
        <v>295</v>
      </c>
      <c r="C57" s="134"/>
      <c r="D57" s="131"/>
      <c r="E57" s="131"/>
      <c r="F57" s="131"/>
      <c r="G57" s="131"/>
      <c r="H57" s="131"/>
      <c r="I57" s="131"/>
      <c r="J57" s="132"/>
      <c r="K57" s="133" t="str">
        <f t="shared" si="1"/>
        <v/>
      </c>
    </row>
    <row r="58" spans="1:11" s="44" customFormat="1" hidden="1" x14ac:dyDescent="0.3">
      <c r="A58" s="128"/>
      <c r="B58" s="129" t="s">
        <v>295</v>
      </c>
      <c r="C58" s="134"/>
      <c r="D58" s="131"/>
      <c r="E58" s="131"/>
      <c r="F58" s="131"/>
      <c r="G58" s="131"/>
      <c r="H58" s="131"/>
      <c r="I58" s="131"/>
      <c r="J58" s="132"/>
      <c r="K58" s="133" t="str">
        <f t="shared" si="1"/>
        <v/>
      </c>
    </row>
    <row r="59" spans="1:11" s="44" customFormat="1" hidden="1" x14ac:dyDescent="0.3">
      <c r="A59" s="128"/>
      <c r="B59" s="129" t="s">
        <v>295</v>
      </c>
      <c r="C59" s="134"/>
      <c r="D59" s="131"/>
      <c r="E59" s="131"/>
      <c r="F59" s="131"/>
      <c r="G59" s="131"/>
      <c r="H59" s="131"/>
      <c r="I59" s="131"/>
      <c r="J59" s="132"/>
      <c r="K59" s="133" t="str">
        <f t="shared" si="1"/>
        <v/>
      </c>
    </row>
    <row r="60" spans="1:11" s="44" customFormat="1" hidden="1" x14ac:dyDescent="0.3">
      <c r="A60" s="128"/>
      <c r="B60" s="129" t="s">
        <v>295</v>
      </c>
      <c r="C60" s="134"/>
      <c r="D60" s="131"/>
      <c r="E60" s="131"/>
      <c r="F60" s="131"/>
      <c r="G60" s="131"/>
      <c r="H60" s="131"/>
      <c r="I60" s="131"/>
      <c r="J60" s="132"/>
      <c r="K60" s="133" t="str">
        <f t="shared" si="1"/>
        <v/>
      </c>
    </row>
    <row r="61" spans="1:11" s="44" customFormat="1" hidden="1" x14ac:dyDescent="0.3">
      <c r="A61" s="128"/>
      <c r="B61" s="129" t="s">
        <v>295</v>
      </c>
      <c r="C61" s="134"/>
      <c r="D61" s="131"/>
      <c r="E61" s="131"/>
      <c r="F61" s="131"/>
      <c r="G61" s="131"/>
      <c r="H61" s="131"/>
      <c r="I61" s="131"/>
      <c r="J61" s="132"/>
      <c r="K61" s="133" t="str">
        <f t="shared" si="1"/>
        <v/>
      </c>
    </row>
    <row r="62" spans="1:11" s="44" customFormat="1" hidden="1" x14ac:dyDescent="0.3">
      <c r="A62" s="128"/>
      <c r="B62" s="129" t="s">
        <v>295</v>
      </c>
      <c r="C62" s="134"/>
      <c r="D62" s="131"/>
      <c r="E62" s="131"/>
      <c r="F62" s="131"/>
      <c r="G62" s="131"/>
      <c r="H62" s="131"/>
      <c r="I62" s="131"/>
      <c r="J62" s="132"/>
      <c r="K62" s="133" t="str">
        <f t="shared" si="1"/>
        <v/>
      </c>
    </row>
    <row r="63" spans="1:11" s="44" customFormat="1" hidden="1" x14ac:dyDescent="0.3">
      <c r="A63" s="128"/>
      <c r="B63" s="129" t="s">
        <v>295</v>
      </c>
      <c r="C63" s="134"/>
      <c r="D63" s="131"/>
      <c r="E63" s="131"/>
      <c r="F63" s="131"/>
      <c r="G63" s="131"/>
      <c r="H63" s="131"/>
      <c r="I63" s="131"/>
      <c r="J63" s="132"/>
      <c r="K63" s="133" t="str">
        <f t="shared" si="1"/>
        <v/>
      </c>
    </row>
    <row r="64" spans="1:11" s="44" customFormat="1" hidden="1" x14ac:dyDescent="0.3">
      <c r="A64" s="128"/>
      <c r="B64" s="129" t="s">
        <v>295</v>
      </c>
      <c r="C64" s="134"/>
      <c r="D64" s="131"/>
      <c r="E64" s="131"/>
      <c r="F64" s="131"/>
      <c r="G64" s="131"/>
      <c r="H64" s="131"/>
      <c r="I64" s="131"/>
      <c r="J64" s="132"/>
      <c r="K64" s="133" t="str">
        <f t="shared" si="1"/>
        <v/>
      </c>
    </row>
    <row r="65" spans="1:11" s="44" customFormat="1" hidden="1" x14ac:dyDescent="0.3">
      <c r="A65" s="128"/>
      <c r="B65" s="129" t="s">
        <v>295</v>
      </c>
      <c r="C65" s="134"/>
      <c r="D65" s="131"/>
      <c r="E65" s="131"/>
      <c r="F65" s="131"/>
      <c r="G65" s="131"/>
      <c r="H65" s="131"/>
      <c r="I65" s="131"/>
      <c r="J65" s="132"/>
      <c r="K65" s="133" t="str">
        <f t="shared" si="1"/>
        <v/>
      </c>
    </row>
    <row r="66" spans="1:11" s="44" customFormat="1" hidden="1" x14ac:dyDescent="0.3">
      <c r="A66" s="128"/>
      <c r="B66" s="129" t="s">
        <v>295</v>
      </c>
      <c r="C66" s="134"/>
      <c r="D66" s="131"/>
      <c r="E66" s="131"/>
      <c r="F66" s="131"/>
      <c r="G66" s="131"/>
      <c r="H66" s="131"/>
      <c r="I66" s="131"/>
      <c r="J66" s="132"/>
      <c r="K66" s="133" t="str">
        <f t="shared" si="1"/>
        <v/>
      </c>
    </row>
    <row r="67" spans="1:11" s="44" customFormat="1" hidden="1" x14ac:dyDescent="0.3">
      <c r="A67" s="128"/>
      <c r="B67" s="129" t="s">
        <v>295</v>
      </c>
      <c r="C67" s="134"/>
      <c r="D67" s="131"/>
      <c r="E67" s="131"/>
      <c r="F67" s="131"/>
      <c r="G67" s="131"/>
      <c r="H67" s="131"/>
      <c r="I67" s="131"/>
      <c r="J67" s="132"/>
      <c r="K67" s="133" t="str">
        <f t="shared" si="1"/>
        <v/>
      </c>
    </row>
    <row r="68" spans="1:11" s="44" customFormat="1" hidden="1" x14ac:dyDescent="0.3">
      <c r="A68" s="128"/>
      <c r="B68" s="129" t="s">
        <v>295</v>
      </c>
      <c r="C68" s="134"/>
      <c r="D68" s="131"/>
      <c r="E68" s="131"/>
      <c r="F68" s="131"/>
      <c r="G68" s="131"/>
      <c r="H68" s="131"/>
      <c r="I68" s="131"/>
      <c r="J68" s="132"/>
      <c r="K68" s="133" t="str">
        <f t="shared" si="1"/>
        <v/>
      </c>
    </row>
    <row r="69" spans="1:11" s="44" customFormat="1" hidden="1" x14ac:dyDescent="0.3">
      <c r="A69" s="128"/>
      <c r="B69" s="129" t="s">
        <v>295</v>
      </c>
      <c r="C69" s="134"/>
      <c r="D69" s="131"/>
      <c r="E69" s="131"/>
      <c r="F69" s="131"/>
      <c r="G69" s="131"/>
      <c r="H69" s="131"/>
      <c r="I69" s="131"/>
      <c r="J69" s="132"/>
      <c r="K69" s="133" t="str">
        <f t="shared" si="1"/>
        <v/>
      </c>
    </row>
    <row r="70" spans="1:11" s="44" customFormat="1" hidden="1" x14ac:dyDescent="0.3">
      <c r="A70" s="128"/>
      <c r="B70" s="129" t="s">
        <v>295</v>
      </c>
      <c r="C70" s="134"/>
      <c r="D70" s="131"/>
      <c r="E70" s="131"/>
      <c r="F70" s="131"/>
      <c r="G70" s="131"/>
      <c r="H70" s="131"/>
      <c r="I70" s="131"/>
      <c r="J70" s="132"/>
      <c r="K70" s="133" t="str">
        <f t="shared" si="1"/>
        <v/>
      </c>
    </row>
    <row r="71" spans="1:11" s="44" customFormat="1" hidden="1" x14ac:dyDescent="0.3">
      <c r="A71" s="128"/>
      <c r="B71" s="129" t="s">
        <v>295</v>
      </c>
      <c r="C71" s="134"/>
      <c r="D71" s="131"/>
      <c r="E71" s="131"/>
      <c r="F71" s="131"/>
      <c r="G71" s="131"/>
      <c r="H71" s="131"/>
      <c r="I71" s="131"/>
      <c r="J71" s="132"/>
      <c r="K71" s="133" t="str">
        <f t="shared" ref="K71:K100" si="2">IF(C71="","",
IF(OR(A65="x",RIGHT(C71,1)=":"),"",
IF(COUNTA(D71:I71)&gt;1,"Invalid",
IF(D71="x",$D$6,IF(E71="x",$E$6,IF(F71="x",$F$6,IF(G71="x",$G$6,IF(H71="x",$H$6,IF(I71="x",$I$6,"")))))))))</f>
        <v/>
      </c>
    </row>
    <row r="72" spans="1:11" s="44" customFormat="1" hidden="1" x14ac:dyDescent="0.3">
      <c r="A72" s="128"/>
      <c r="B72" s="129" t="s">
        <v>295</v>
      </c>
      <c r="C72" s="134"/>
      <c r="D72" s="131"/>
      <c r="E72" s="131"/>
      <c r="F72" s="131"/>
      <c r="G72" s="131"/>
      <c r="H72" s="131"/>
      <c r="I72" s="131"/>
      <c r="J72" s="132"/>
      <c r="K72" s="133" t="str">
        <f t="shared" si="2"/>
        <v/>
      </c>
    </row>
    <row r="73" spans="1:11" s="44" customFormat="1" hidden="1" x14ac:dyDescent="0.3">
      <c r="A73" s="128"/>
      <c r="B73" s="129" t="s">
        <v>295</v>
      </c>
      <c r="C73" s="134"/>
      <c r="D73" s="131"/>
      <c r="E73" s="131"/>
      <c r="F73" s="131"/>
      <c r="G73" s="131"/>
      <c r="H73" s="131"/>
      <c r="I73" s="131"/>
      <c r="J73" s="132"/>
      <c r="K73" s="133" t="str">
        <f t="shared" si="2"/>
        <v/>
      </c>
    </row>
    <row r="74" spans="1:11" s="44" customFormat="1" hidden="1" x14ac:dyDescent="0.3">
      <c r="A74" s="128"/>
      <c r="B74" s="129" t="s">
        <v>295</v>
      </c>
      <c r="C74" s="134"/>
      <c r="D74" s="131"/>
      <c r="E74" s="131"/>
      <c r="F74" s="131"/>
      <c r="G74" s="131"/>
      <c r="H74" s="131"/>
      <c r="I74" s="131"/>
      <c r="J74" s="132"/>
      <c r="K74" s="133" t="str">
        <f t="shared" si="2"/>
        <v/>
      </c>
    </row>
    <row r="75" spans="1:11" s="44" customFormat="1" hidden="1" x14ac:dyDescent="0.3">
      <c r="A75" s="128"/>
      <c r="B75" s="129" t="s">
        <v>295</v>
      </c>
      <c r="C75" s="134"/>
      <c r="D75" s="131"/>
      <c r="E75" s="131"/>
      <c r="F75" s="131"/>
      <c r="G75" s="131"/>
      <c r="H75" s="131"/>
      <c r="I75" s="131"/>
      <c r="J75" s="132"/>
      <c r="K75" s="133" t="str">
        <f t="shared" si="2"/>
        <v/>
      </c>
    </row>
    <row r="76" spans="1:11" s="44" customFormat="1" hidden="1" x14ac:dyDescent="0.3">
      <c r="A76" s="128"/>
      <c r="B76" s="129" t="s">
        <v>295</v>
      </c>
      <c r="C76" s="134"/>
      <c r="D76" s="131"/>
      <c r="E76" s="131"/>
      <c r="F76" s="131"/>
      <c r="G76" s="131"/>
      <c r="H76" s="131"/>
      <c r="I76" s="131"/>
      <c r="J76" s="132"/>
      <c r="K76" s="133" t="str">
        <f t="shared" si="2"/>
        <v/>
      </c>
    </row>
    <row r="77" spans="1:11" s="44" customFormat="1" hidden="1" x14ac:dyDescent="0.3">
      <c r="A77" s="128"/>
      <c r="B77" s="129" t="s">
        <v>295</v>
      </c>
      <c r="C77" s="134"/>
      <c r="D77" s="131"/>
      <c r="E77" s="131"/>
      <c r="F77" s="131"/>
      <c r="G77" s="131"/>
      <c r="H77" s="131"/>
      <c r="I77" s="131"/>
      <c r="J77" s="132"/>
      <c r="K77" s="133" t="str">
        <f t="shared" si="2"/>
        <v/>
      </c>
    </row>
    <row r="78" spans="1:11" s="44" customFormat="1" hidden="1" x14ac:dyDescent="0.3">
      <c r="A78" s="128"/>
      <c r="B78" s="129" t="s">
        <v>295</v>
      </c>
      <c r="C78" s="134"/>
      <c r="D78" s="131"/>
      <c r="E78" s="131"/>
      <c r="F78" s="131"/>
      <c r="G78" s="131"/>
      <c r="H78" s="131"/>
      <c r="I78" s="131"/>
      <c r="J78" s="132"/>
      <c r="K78" s="133" t="str">
        <f t="shared" si="2"/>
        <v/>
      </c>
    </row>
    <row r="79" spans="1:11" s="44" customFormat="1" hidden="1" x14ac:dyDescent="0.3">
      <c r="A79" s="128"/>
      <c r="B79" s="129" t="s">
        <v>295</v>
      </c>
      <c r="C79" s="134"/>
      <c r="D79" s="131"/>
      <c r="E79" s="131"/>
      <c r="F79" s="131"/>
      <c r="G79" s="131"/>
      <c r="H79" s="131"/>
      <c r="I79" s="131"/>
      <c r="J79" s="132"/>
      <c r="K79" s="133" t="str">
        <f t="shared" si="2"/>
        <v/>
      </c>
    </row>
    <row r="80" spans="1:11" s="44" customFormat="1" hidden="1" x14ac:dyDescent="0.3">
      <c r="A80" s="128"/>
      <c r="B80" s="129" t="s">
        <v>295</v>
      </c>
      <c r="C80" s="134"/>
      <c r="D80" s="131"/>
      <c r="E80" s="131"/>
      <c r="F80" s="131"/>
      <c r="G80" s="131"/>
      <c r="H80" s="131"/>
      <c r="I80" s="131"/>
      <c r="J80" s="132"/>
      <c r="K80" s="133" t="str">
        <f t="shared" si="2"/>
        <v/>
      </c>
    </row>
    <row r="81" spans="1:11" s="44" customFormat="1" hidden="1" x14ac:dyDescent="0.3">
      <c r="A81" s="128"/>
      <c r="B81" s="129" t="s">
        <v>295</v>
      </c>
      <c r="C81" s="134"/>
      <c r="D81" s="131"/>
      <c r="E81" s="131"/>
      <c r="F81" s="131"/>
      <c r="G81" s="131"/>
      <c r="H81" s="131"/>
      <c r="I81" s="131"/>
      <c r="J81" s="132"/>
      <c r="K81" s="133" t="str">
        <f t="shared" si="2"/>
        <v/>
      </c>
    </row>
    <row r="82" spans="1:11" s="44" customFormat="1" hidden="1" x14ac:dyDescent="0.3">
      <c r="A82" s="128"/>
      <c r="B82" s="129" t="s">
        <v>295</v>
      </c>
      <c r="C82" s="134"/>
      <c r="D82" s="131"/>
      <c r="E82" s="131"/>
      <c r="F82" s="131"/>
      <c r="G82" s="131"/>
      <c r="H82" s="131"/>
      <c r="I82" s="131"/>
      <c r="J82" s="132"/>
      <c r="K82" s="133" t="str">
        <f t="shared" si="2"/>
        <v/>
      </c>
    </row>
    <row r="83" spans="1:11" s="44" customFormat="1" hidden="1" x14ac:dyDescent="0.3">
      <c r="A83" s="128"/>
      <c r="B83" s="129" t="s">
        <v>295</v>
      </c>
      <c r="C83" s="134"/>
      <c r="D83" s="131"/>
      <c r="E83" s="131"/>
      <c r="F83" s="131"/>
      <c r="G83" s="131"/>
      <c r="H83" s="131"/>
      <c r="I83" s="131"/>
      <c r="J83" s="132"/>
      <c r="K83" s="133" t="str">
        <f t="shared" si="2"/>
        <v/>
      </c>
    </row>
    <row r="84" spans="1:11" s="44" customFormat="1" hidden="1" x14ac:dyDescent="0.3">
      <c r="A84" s="128"/>
      <c r="B84" s="129" t="s">
        <v>295</v>
      </c>
      <c r="C84" s="134"/>
      <c r="D84" s="131"/>
      <c r="E84" s="131"/>
      <c r="F84" s="131"/>
      <c r="G84" s="131"/>
      <c r="H84" s="131"/>
      <c r="I84" s="131"/>
      <c r="J84" s="132"/>
      <c r="K84" s="133" t="str">
        <f t="shared" si="2"/>
        <v/>
      </c>
    </row>
    <row r="85" spans="1:11" s="44" customFormat="1" hidden="1" x14ac:dyDescent="0.3">
      <c r="A85" s="128"/>
      <c r="B85" s="129" t="s">
        <v>295</v>
      </c>
      <c r="C85" s="134"/>
      <c r="D85" s="131"/>
      <c r="E85" s="131"/>
      <c r="F85" s="131"/>
      <c r="G85" s="131"/>
      <c r="H85" s="131"/>
      <c r="I85" s="131"/>
      <c r="J85" s="132"/>
      <c r="K85" s="133" t="str">
        <f t="shared" si="2"/>
        <v/>
      </c>
    </row>
    <row r="86" spans="1:11" s="44" customFormat="1" hidden="1" x14ac:dyDescent="0.3">
      <c r="A86" s="128"/>
      <c r="B86" s="129" t="s">
        <v>295</v>
      </c>
      <c r="C86" s="134"/>
      <c r="D86" s="131"/>
      <c r="E86" s="131"/>
      <c r="F86" s="131"/>
      <c r="G86" s="131"/>
      <c r="H86" s="131"/>
      <c r="I86" s="131"/>
      <c r="J86" s="132"/>
      <c r="K86" s="133" t="str">
        <f t="shared" si="2"/>
        <v/>
      </c>
    </row>
    <row r="87" spans="1:11" s="44" customFormat="1" hidden="1" x14ac:dyDescent="0.3">
      <c r="A87" s="128"/>
      <c r="B87" s="129" t="s">
        <v>295</v>
      </c>
      <c r="C87" s="134"/>
      <c r="D87" s="131"/>
      <c r="E87" s="131"/>
      <c r="F87" s="131"/>
      <c r="G87" s="131"/>
      <c r="H87" s="131"/>
      <c r="I87" s="131"/>
      <c r="J87" s="132"/>
      <c r="K87" s="133" t="str">
        <f t="shared" si="2"/>
        <v/>
      </c>
    </row>
    <row r="88" spans="1:11" s="44" customFormat="1" hidden="1" x14ac:dyDescent="0.3">
      <c r="A88" s="128"/>
      <c r="B88" s="129" t="s">
        <v>295</v>
      </c>
      <c r="C88" s="134"/>
      <c r="D88" s="131"/>
      <c r="E88" s="131"/>
      <c r="F88" s="131"/>
      <c r="G88" s="131"/>
      <c r="H88" s="131"/>
      <c r="I88" s="131"/>
      <c r="J88" s="132"/>
      <c r="K88" s="133" t="str">
        <f t="shared" si="2"/>
        <v/>
      </c>
    </row>
    <row r="89" spans="1:11" s="44" customFormat="1" hidden="1" x14ac:dyDescent="0.3">
      <c r="A89" s="128"/>
      <c r="B89" s="129" t="s">
        <v>295</v>
      </c>
      <c r="C89" s="134"/>
      <c r="D89" s="131"/>
      <c r="E89" s="131"/>
      <c r="F89" s="131"/>
      <c r="G89" s="131"/>
      <c r="H89" s="131"/>
      <c r="I89" s="131"/>
      <c r="J89" s="132"/>
      <c r="K89" s="133" t="str">
        <f t="shared" si="2"/>
        <v/>
      </c>
    </row>
    <row r="90" spans="1:11" s="44" customFormat="1" hidden="1" x14ac:dyDescent="0.3">
      <c r="A90" s="128"/>
      <c r="B90" s="129" t="s">
        <v>295</v>
      </c>
      <c r="C90" s="134"/>
      <c r="D90" s="131"/>
      <c r="E90" s="131"/>
      <c r="F90" s="131"/>
      <c r="G90" s="131"/>
      <c r="H90" s="131"/>
      <c r="I90" s="131"/>
      <c r="J90" s="132"/>
      <c r="K90" s="133" t="str">
        <f t="shared" si="2"/>
        <v/>
      </c>
    </row>
    <row r="91" spans="1:11" s="44" customFormat="1" hidden="1" x14ac:dyDescent="0.3">
      <c r="A91" s="128"/>
      <c r="B91" s="129" t="s">
        <v>295</v>
      </c>
      <c r="C91" s="134"/>
      <c r="D91" s="131"/>
      <c r="E91" s="131"/>
      <c r="F91" s="131"/>
      <c r="G91" s="131"/>
      <c r="H91" s="131"/>
      <c r="I91" s="131"/>
      <c r="J91" s="132"/>
      <c r="K91" s="133" t="str">
        <f t="shared" si="2"/>
        <v/>
      </c>
    </row>
    <row r="92" spans="1:11" s="44" customFormat="1" hidden="1" x14ac:dyDescent="0.3">
      <c r="A92" s="128"/>
      <c r="B92" s="129" t="s">
        <v>295</v>
      </c>
      <c r="C92" s="134"/>
      <c r="D92" s="131"/>
      <c r="E92" s="131"/>
      <c r="F92" s="131"/>
      <c r="G92" s="131"/>
      <c r="H92" s="131"/>
      <c r="I92" s="131"/>
      <c r="J92" s="132"/>
      <c r="K92" s="133" t="str">
        <f t="shared" si="2"/>
        <v/>
      </c>
    </row>
    <row r="93" spans="1:11" s="44" customFormat="1" hidden="1" x14ac:dyDescent="0.3">
      <c r="A93" s="128"/>
      <c r="B93" s="129" t="s">
        <v>295</v>
      </c>
      <c r="C93" s="134"/>
      <c r="D93" s="131"/>
      <c r="E93" s="131"/>
      <c r="F93" s="131"/>
      <c r="G93" s="131"/>
      <c r="H93" s="131"/>
      <c r="I93" s="131"/>
      <c r="J93" s="132"/>
      <c r="K93" s="133" t="str">
        <f t="shared" si="2"/>
        <v/>
      </c>
    </row>
    <row r="94" spans="1:11" s="44" customFormat="1" hidden="1" x14ac:dyDescent="0.3">
      <c r="A94" s="128"/>
      <c r="B94" s="129" t="s">
        <v>295</v>
      </c>
      <c r="C94" s="134"/>
      <c r="D94" s="131"/>
      <c r="E94" s="131"/>
      <c r="F94" s="131"/>
      <c r="G94" s="131"/>
      <c r="H94" s="131"/>
      <c r="I94" s="131"/>
      <c r="J94" s="132"/>
      <c r="K94" s="133" t="str">
        <f t="shared" si="2"/>
        <v/>
      </c>
    </row>
    <row r="95" spans="1:11" s="44" customFormat="1" hidden="1" x14ac:dyDescent="0.3">
      <c r="A95" s="128"/>
      <c r="B95" s="129" t="s">
        <v>295</v>
      </c>
      <c r="C95" s="134"/>
      <c r="D95" s="131"/>
      <c r="E95" s="131"/>
      <c r="F95" s="131"/>
      <c r="G95" s="131"/>
      <c r="H95" s="131"/>
      <c r="I95" s="131"/>
      <c r="J95" s="132"/>
      <c r="K95" s="133" t="str">
        <f t="shared" si="2"/>
        <v/>
      </c>
    </row>
    <row r="96" spans="1:11" s="44" customFormat="1" hidden="1" x14ac:dyDescent="0.3">
      <c r="A96" s="128"/>
      <c r="B96" s="129" t="s">
        <v>295</v>
      </c>
      <c r="C96" s="134"/>
      <c r="D96" s="131"/>
      <c r="E96" s="131"/>
      <c r="F96" s="131"/>
      <c r="G96" s="131"/>
      <c r="H96" s="131"/>
      <c r="I96" s="131"/>
      <c r="J96" s="132"/>
      <c r="K96" s="133" t="str">
        <f t="shared" si="2"/>
        <v/>
      </c>
    </row>
    <row r="97" spans="1:11" s="44" customFormat="1" hidden="1" x14ac:dyDescent="0.3">
      <c r="A97" s="128"/>
      <c r="B97" s="129" t="s">
        <v>295</v>
      </c>
      <c r="C97" s="134"/>
      <c r="D97" s="131"/>
      <c r="E97" s="131"/>
      <c r="F97" s="131"/>
      <c r="G97" s="131"/>
      <c r="H97" s="131"/>
      <c r="I97" s="131"/>
      <c r="J97" s="132"/>
      <c r="K97" s="133" t="str">
        <f t="shared" si="2"/>
        <v/>
      </c>
    </row>
    <row r="98" spans="1:11" s="44" customFormat="1" hidden="1" x14ac:dyDescent="0.3">
      <c r="A98" s="128"/>
      <c r="B98" s="129" t="s">
        <v>295</v>
      </c>
      <c r="C98" s="134"/>
      <c r="D98" s="131"/>
      <c r="E98" s="131"/>
      <c r="F98" s="131"/>
      <c r="G98" s="131"/>
      <c r="H98" s="131"/>
      <c r="I98" s="131"/>
      <c r="J98" s="132"/>
      <c r="K98" s="133" t="str">
        <f t="shared" si="2"/>
        <v/>
      </c>
    </row>
    <row r="99" spans="1:11" s="44" customFormat="1" hidden="1" x14ac:dyDescent="0.3">
      <c r="A99" s="128"/>
      <c r="B99" s="129" t="s">
        <v>295</v>
      </c>
      <c r="C99" s="134"/>
      <c r="D99" s="131"/>
      <c r="E99" s="131"/>
      <c r="F99" s="131"/>
      <c r="G99" s="131"/>
      <c r="H99" s="131"/>
      <c r="I99" s="131"/>
      <c r="J99" s="132"/>
      <c r="K99" s="133" t="str">
        <f t="shared" si="2"/>
        <v/>
      </c>
    </row>
    <row r="100" spans="1:11" s="44" customFormat="1" hidden="1" x14ac:dyDescent="0.3">
      <c r="A100" s="128"/>
      <c r="B100" s="129" t="s">
        <v>295</v>
      </c>
      <c r="C100" s="134"/>
      <c r="D100" s="131"/>
      <c r="E100" s="131"/>
      <c r="F100" s="131"/>
      <c r="G100" s="131"/>
      <c r="H100" s="131"/>
      <c r="I100" s="131"/>
      <c r="J100" s="132"/>
      <c r="K100" s="133" t="str">
        <f t="shared" si="2"/>
        <v/>
      </c>
    </row>
    <row r="101" spans="1:11" hidden="1" x14ac:dyDescent="0.2"/>
    <row r="102" spans="1:11" hidden="1" x14ac:dyDescent="0.2"/>
    <row r="103" spans="1:11" hidden="1" x14ac:dyDescent="0.2"/>
    <row r="104" spans="1:11" hidden="1" x14ac:dyDescent="0.2"/>
    <row r="105" spans="1:11" hidden="1" x14ac:dyDescent="0.2"/>
    <row r="106" spans="1:11" hidden="1" x14ac:dyDescent="0.2"/>
    <row r="107" spans="1:11" hidden="1" x14ac:dyDescent="0.2"/>
    <row r="108" spans="1:11" hidden="1" x14ac:dyDescent="0.2"/>
    <row r="109" spans="1:11" hidden="1" x14ac:dyDescent="0.2"/>
    <row r="110" spans="1:11" hidden="1" x14ac:dyDescent="0.2"/>
    <row r="111" spans="1:11" hidden="1" x14ac:dyDescent="0.2"/>
    <row r="112" spans="1:11"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sheetData>
  <sheetProtection algorithmName="SHA-512" hashValue="6+JUkvNs75fG0KNWxqr/DyWHFz3wyTjJ7vpqJ1W+SdvhvUoyAYtpE817bUlIyEyHylT+YOKc5fPwbFYz/Ivr7A==" saltValue="ReGakHzsb6R+zvKEGz7wDA==" spinCount="100000" sheet="1"/>
  <mergeCells count="4">
    <mergeCell ref="J4:J5"/>
    <mergeCell ref="D3:I3"/>
    <mergeCell ref="A4:C5"/>
    <mergeCell ref="D4:I5"/>
  </mergeCells>
  <conditionalFormatting sqref="A22:A100">
    <cfRule type="expression" dxfId="829" priority="31">
      <formula>A22="x"</formula>
    </cfRule>
  </conditionalFormatting>
  <conditionalFormatting sqref="B7:B100">
    <cfRule type="expression" dxfId="828" priority="7">
      <formula>A7="x"</formula>
    </cfRule>
    <cfRule type="expression" dxfId="827" priority="30">
      <formula>RIGHT(C7,1)=":"</formula>
    </cfRule>
  </conditionalFormatting>
  <conditionalFormatting sqref="E7:K100">
    <cfRule type="expression" dxfId="826" priority="17">
      <formula>$A7="x"</formula>
    </cfRule>
    <cfRule type="expression" dxfId="825" priority="24">
      <formula>RIGHT($C7,1)=":"</formula>
    </cfRule>
  </conditionalFormatting>
  <conditionalFormatting sqref="D7:D100">
    <cfRule type="expression" dxfId="824" priority="9">
      <formula>A7="x"</formula>
    </cfRule>
    <cfRule type="expression" dxfId="823" priority="10">
      <formula>RIGHT(C7,1)=":"</formula>
    </cfRule>
  </conditionalFormatting>
  <conditionalFormatting sqref="D7:J100">
    <cfRule type="expression" dxfId="822" priority="16">
      <formula>$K7="Invalid"</formula>
    </cfRule>
  </conditionalFormatting>
  <conditionalFormatting sqref="D7:I100">
    <cfRule type="expression" dxfId="821" priority="15">
      <formula>AND($K7="Invalid",D7="x")</formula>
    </cfRule>
  </conditionalFormatting>
  <conditionalFormatting sqref="K7:K100">
    <cfRule type="cellIs" dxfId="820" priority="8" operator="equal">
      <formula>"Invalid"</formula>
    </cfRule>
  </conditionalFormatting>
  <conditionalFormatting sqref="A7:A21">
    <cfRule type="expression" dxfId="819" priority="6">
      <formula>A7="x"</formula>
    </cfRule>
  </conditionalFormatting>
  <conditionalFormatting sqref="C7:C100">
    <cfRule type="expression" dxfId="818" priority="4627">
      <formula>A7="x"</formula>
    </cfRule>
    <cfRule type="expression" dxfId="817" priority="4628">
      <formula>RIGHT(C7,1)=":"</formula>
    </cfRule>
    <cfRule type="expression" dxfId="816" priority="4629">
      <formula>#REF!="D"</formula>
    </cfRule>
    <cfRule type="expression" dxfId="815" priority="4630">
      <formula>#REF!="A"</formula>
    </cfRule>
    <cfRule type="expression" dxfId="814" priority="4631">
      <formula>#REF!="E"</formula>
    </cfRule>
  </conditionalFormatting>
  <dataValidations count="1">
    <dataValidation type="list" allowBlank="1" showInputMessage="1" showErrorMessage="1" sqref="D7:I100 A7:A100">
      <formula1>"x"</formula1>
    </dataValidation>
  </dataValidations>
  <pageMargins left="0.7" right="0.7" top="0.75" bottom="0.75" header="0.3" footer="0.3"/>
  <pageSetup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39997558519241921"/>
  </sheetPr>
  <dimension ref="A1:AJ500"/>
  <sheetViews>
    <sheetView showGridLines="0" zoomScale="150" zoomScaleNormal="150" zoomScalePageLayoutView="150" workbookViewId="0">
      <pane ySplit="6" topLeftCell="A55" activePane="bottomLeft" state="frozen"/>
      <selection activeCell="D3" sqref="D3:I3"/>
      <selection pane="bottomLeft" activeCell="J56" sqref="J56"/>
    </sheetView>
  </sheetViews>
  <sheetFormatPr defaultColWidth="0" defaultRowHeight="14.1" customHeight="1"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9" width="9" style="115" hidden="1" customWidth="1"/>
    <col min="20" max="20" width="0" style="115" hidden="1" customWidth="1"/>
    <col min="21" max="27" width="9" style="115" hidden="1" customWidth="1"/>
    <col min="28" max="28" width="0" style="115" hidden="1" customWidth="1"/>
    <col min="29" max="35" width="9" style="115" hidden="1" customWidth="1"/>
    <col min="36" max="36" width="0" style="115" hidden="1" customWidth="1"/>
    <col min="37" max="16384" width="8.625" style="115" hidden="1"/>
  </cols>
  <sheetData>
    <row r="1" spans="1:11" s="114" customFormat="1" ht="18.75" x14ac:dyDescent="0.3">
      <c r="A1" s="114" t="str">
        <f>ClientName</f>
        <v>City of Garden Grove</v>
      </c>
    </row>
    <row r="2" spans="1:11" ht="14.25" x14ac:dyDescent="0.2">
      <c r="A2" s="115" t="s">
        <v>82</v>
      </c>
    </row>
    <row r="3" spans="1:11" ht="14.25" x14ac:dyDescent="0.2">
      <c r="A3" s="115" t="s">
        <v>597</v>
      </c>
      <c r="C3" s="116"/>
      <c r="D3" s="179" t="s">
        <v>1501</v>
      </c>
      <c r="E3" s="179"/>
      <c r="F3" s="179"/>
      <c r="G3" s="179"/>
      <c r="H3" s="179"/>
      <c r="I3" s="179"/>
    </row>
    <row r="4" spans="1:11" ht="18.600000000000001" customHeight="1" x14ac:dyDescent="0.2">
      <c r="A4" s="177" t="s">
        <v>27</v>
      </c>
      <c r="B4" s="177"/>
      <c r="C4" s="177"/>
      <c r="D4" s="180" t="s">
        <v>94</v>
      </c>
      <c r="E4" s="180"/>
      <c r="F4" s="180"/>
      <c r="G4" s="180"/>
      <c r="H4" s="180"/>
      <c r="I4" s="180"/>
      <c r="J4" s="180" t="s">
        <v>95</v>
      </c>
      <c r="K4" s="117"/>
    </row>
    <row r="5" spans="1:11" ht="18.600000000000001" customHeight="1" x14ac:dyDescent="0.2">
      <c r="A5" s="178"/>
      <c r="B5" s="178"/>
      <c r="C5" s="178"/>
      <c r="D5" s="181"/>
      <c r="E5" s="181"/>
      <c r="F5" s="181"/>
      <c r="G5" s="181"/>
      <c r="H5" s="181"/>
      <c r="I5" s="181"/>
      <c r="J5" s="181"/>
      <c r="K5" s="118"/>
    </row>
    <row r="6" spans="1:11" ht="14.25"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137" customFormat="1" ht="14.25" x14ac:dyDescent="0.3">
      <c r="A7" s="128" t="s">
        <v>110</v>
      </c>
      <c r="B7" s="129" t="s">
        <v>597</v>
      </c>
      <c r="C7" s="130" t="s">
        <v>266</v>
      </c>
      <c r="D7" s="131"/>
      <c r="E7" s="131"/>
      <c r="F7" s="131"/>
      <c r="G7" s="131"/>
      <c r="H7" s="131"/>
      <c r="I7" s="131"/>
      <c r="J7" s="132"/>
      <c r="K7" s="136" t="str">
        <f t="shared" ref="K7:K38" si="0">IF(C7="","",
IF(OR(A1="x",RIGHT(C7,1)=":"),"",
IF(COUNTA(D7:I7)&gt;1,"Invalid",
IF(D7="x",$D$6,IF(E7="x",$E$6,IF(F7="x",$F$6,IF(G7="x",$G$6,IF(H7="x",$H$6,IF(I7="x",$I$6,"")))))))))</f>
        <v/>
      </c>
    </row>
    <row r="8" spans="1:11" s="137" customFormat="1" ht="57" x14ac:dyDescent="0.3">
      <c r="A8" s="128"/>
      <c r="B8" s="129" t="s">
        <v>1932</v>
      </c>
      <c r="C8" s="138" t="s">
        <v>598</v>
      </c>
      <c r="D8" s="78" t="s">
        <v>110</v>
      </c>
      <c r="E8" s="78"/>
      <c r="F8" s="78"/>
      <c r="G8" s="78"/>
      <c r="H8" s="78"/>
      <c r="I8" s="78"/>
      <c r="J8" s="84"/>
      <c r="K8" s="136" t="str">
        <f t="shared" si="0"/>
        <v>SUP</v>
      </c>
    </row>
    <row r="9" spans="1:11" s="137" customFormat="1" ht="55.35" customHeight="1" x14ac:dyDescent="0.3">
      <c r="A9" s="128"/>
      <c r="B9" s="129" t="s">
        <v>1933</v>
      </c>
      <c r="C9" s="138" t="s">
        <v>599</v>
      </c>
      <c r="D9" s="78" t="s">
        <v>110</v>
      </c>
      <c r="E9" s="78"/>
      <c r="F9" s="78"/>
      <c r="G9" s="78"/>
      <c r="H9" s="78"/>
      <c r="I9" s="78"/>
      <c r="J9" s="76"/>
      <c r="K9" s="136" t="str">
        <f t="shared" si="0"/>
        <v>SUP</v>
      </c>
    </row>
    <row r="10" spans="1:11" s="137" customFormat="1" ht="42.75" x14ac:dyDescent="0.3">
      <c r="A10" s="128"/>
      <c r="B10" s="129" t="s">
        <v>1934</v>
      </c>
      <c r="C10" s="138" t="s">
        <v>600</v>
      </c>
      <c r="D10" s="78"/>
      <c r="E10" s="78" t="s">
        <v>110</v>
      </c>
      <c r="F10" s="78"/>
      <c r="G10" s="78"/>
      <c r="H10" s="78"/>
      <c r="I10" s="78"/>
      <c r="J10" s="76" t="s">
        <v>2632</v>
      </c>
      <c r="K10" s="136" t="str">
        <f t="shared" si="0"/>
        <v>MOD</v>
      </c>
    </row>
    <row r="11" spans="1:11" s="137" customFormat="1" ht="57" x14ac:dyDescent="0.3">
      <c r="A11" s="128"/>
      <c r="B11" s="129" t="s">
        <v>1935</v>
      </c>
      <c r="C11" s="138" t="s">
        <v>1345</v>
      </c>
      <c r="D11" s="78" t="s">
        <v>110</v>
      </c>
      <c r="E11" s="78"/>
      <c r="F11" s="78"/>
      <c r="G11" s="78"/>
      <c r="H11" s="78"/>
      <c r="I11" s="78"/>
      <c r="J11" s="76"/>
      <c r="K11" s="136" t="str">
        <f t="shared" si="0"/>
        <v>SUP</v>
      </c>
    </row>
    <row r="12" spans="1:11" s="137" customFormat="1" ht="42.75" x14ac:dyDescent="0.3">
      <c r="A12" s="128"/>
      <c r="B12" s="129" t="s">
        <v>1936</v>
      </c>
      <c r="C12" s="138" t="s">
        <v>601</v>
      </c>
      <c r="D12" s="78" t="s">
        <v>110</v>
      </c>
      <c r="E12" s="78"/>
      <c r="F12" s="78"/>
      <c r="G12" s="78"/>
      <c r="H12" s="78"/>
      <c r="I12" s="78"/>
      <c r="J12" s="76"/>
      <c r="K12" s="136" t="str">
        <f t="shared" si="0"/>
        <v>SUP</v>
      </c>
    </row>
    <row r="13" spans="1:11" s="137" customFormat="1" ht="71.25" x14ac:dyDescent="0.3">
      <c r="A13" s="128"/>
      <c r="B13" s="129" t="s">
        <v>1937</v>
      </c>
      <c r="C13" s="138" t="s">
        <v>602</v>
      </c>
      <c r="D13" s="78" t="s">
        <v>110</v>
      </c>
      <c r="E13" s="78"/>
      <c r="F13" s="78"/>
      <c r="G13" s="78"/>
      <c r="H13" s="78"/>
      <c r="I13" s="78"/>
      <c r="J13" s="76" t="s">
        <v>2597</v>
      </c>
      <c r="K13" s="136" t="str">
        <f t="shared" si="0"/>
        <v/>
      </c>
    </row>
    <row r="14" spans="1:11" s="137" customFormat="1" ht="156.75" x14ac:dyDescent="0.3">
      <c r="A14" s="128"/>
      <c r="B14" s="129" t="s">
        <v>1938</v>
      </c>
      <c r="C14" s="138" t="s">
        <v>603</v>
      </c>
      <c r="D14" s="78" t="s">
        <v>110</v>
      </c>
      <c r="E14" s="78"/>
      <c r="F14" s="78"/>
      <c r="G14" s="78"/>
      <c r="H14" s="78"/>
      <c r="I14" s="78"/>
      <c r="J14" s="76"/>
      <c r="K14" s="136" t="str">
        <f t="shared" si="0"/>
        <v>SUP</v>
      </c>
    </row>
    <row r="15" spans="1:11" s="137" customFormat="1" ht="57" x14ac:dyDescent="0.3">
      <c r="A15" s="128"/>
      <c r="B15" s="129" t="s">
        <v>1939</v>
      </c>
      <c r="C15" s="138" t="s">
        <v>604</v>
      </c>
      <c r="D15" s="78" t="s">
        <v>110</v>
      </c>
      <c r="E15" s="78"/>
      <c r="F15" s="78"/>
      <c r="G15" s="78"/>
      <c r="H15" s="78"/>
      <c r="I15" s="78"/>
      <c r="J15" s="76" t="s">
        <v>2574</v>
      </c>
      <c r="K15" s="136" t="str">
        <f t="shared" si="0"/>
        <v>SUP</v>
      </c>
    </row>
    <row r="16" spans="1:11" s="137" customFormat="1" ht="85.5" x14ac:dyDescent="0.3">
      <c r="A16" s="128"/>
      <c r="B16" s="129" t="s">
        <v>1940</v>
      </c>
      <c r="C16" s="138" t="s">
        <v>1979</v>
      </c>
      <c r="D16" s="78" t="s">
        <v>110</v>
      </c>
      <c r="E16" s="78"/>
      <c r="F16" s="78"/>
      <c r="G16" s="78"/>
      <c r="H16" s="78"/>
      <c r="I16" s="78"/>
      <c r="J16" s="76"/>
      <c r="K16" s="136" t="str">
        <f t="shared" si="0"/>
        <v>SUP</v>
      </c>
    </row>
    <row r="17" spans="1:11" s="137" customFormat="1" ht="71.25" x14ac:dyDescent="0.3">
      <c r="A17" s="128"/>
      <c r="B17" s="129" t="s">
        <v>1941</v>
      </c>
      <c r="C17" s="138" t="s">
        <v>1980</v>
      </c>
      <c r="D17" s="78" t="s">
        <v>110</v>
      </c>
      <c r="E17" s="78"/>
      <c r="F17" s="78"/>
      <c r="G17" s="78"/>
      <c r="H17" s="78"/>
      <c r="I17" s="78"/>
      <c r="J17" s="76"/>
      <c r="K17" s="136" t="str">
        <f t="shared" si="0"/>
        <v>SUP</v>
      </c>
    </row>
    <row r="18" spans="1:11" s="137" customFormat="1" ht="85.5" x14ac:dyDescent="0.3">
      <c r="A18" s="128"/>
      <c r="B18" s="129" t="s">
        <v>1942</v>
      </c>
      <c r="C18" s="138" t="s">
        <v>1346</v>
      </c>
      <c r="D18" s="78" t="s">
        <v>110</v>
      </c>
      <c r="E18" s="78"/>
      <c r="F18" s="78"/>
      <c r="G18" s="78"/>
      <c r="H18" s="78"/>
      <c r="I18" s="78"/>
      <c r="J18" s="76"/>
      <c r="K18" s="136" t="str">
        <f t="shared" si="0"/>
        <v>SUP</v>
      </c>
    </row>
    <row r="19" spans="1:11" s="137" customFormat="1" ht="28.5" x14ac:dyDescent="0.3">
      <c r="A19" s="128"/>
      <c r="B19" s="129" t="s">
        <v>1942</v>
      </c>
      <c r="C19" s="138" t="s">
        <v>605</v>
      </c>
      <c r="D19" s="78"/>
      <c r="E19" s="78"/>
      <c r="F19" s="78"/>
      <c r="G19" s="78"/>
      <c r="H19" s="78"/>
      <c r="I19" s="78"/>
      <c r="J19" s="76"/>
      <c r="K19" s="136" t="str">
        <f t="shared" si="0"/>
        <v/>
      </c>
    </row>
    <row r="20" spans="1:11" s="137" customFormat="1" ht="14.25" x14ac:dyDescent="0.3">
      <c r="A20" s="128"/>
      <c r="B20" s="129" t="s">
        <v>1943</v>
      </c>
      <c r="C20" s="139" t="s">
        <v>606</v>
      </c>
      <c r="D20" s="78" t="s">
        <v>110</v>
      </c>
      <c r="E20" s="78"/>
      <c r="F20" s="78"/>
      <c r="G20" s="78"/>
      <c r="H20" s="78"/>
      <c r="I20" s="78"/>
      <c r="J20" s="76"/>
      <c r="K20" s="136" t="str">
        <f t="shared" si="0"/>
        <v>SUP</v>
      </c>
    </row>
    <row r="21" spans="1:11" s="137" customFormat="1" ht="14.25" x14ac:dyDescent="0.3">
      <c r="A21" s="128"/>
      <c r="B21" s="129" t="s">
        <v>1944</v>
      </c>
      <c r="C21" s="139" t="s">
        <v>607</v>
      </c>
      <c r="D21" s="78" t="s">
        <v>110</v>
      </c>
      <c r="E21" s="78"/>
      <c r="F21" s="78"/>
      <c r="G21" s="78"/>
      <c r="H21" s="78"/>
      <c r="I21" s="78"/>
      <c r="J21" s="76"/>
      <c r="K21" s="136" t="str">
        <f t="shared" si="0"/>
        <v>SUP</v>
      </c>
    </row>
    <row r="22" spans="1:11" s="137" customFormat="1" ht="42.75" x14ac:dyDescent="0.3">
      <c r="A22" s="128"/>
      <c r="B22" s="129" t="s">
        <v>1945</v>
      </c>
      <c r="C22" s="139" t="s">
        <v>608</v>
      </c>
      <c r="D22" s="78" t="s">
        <v>110</v>
      </c>
      <c r="E22" s="78"/>
      <c r="F22" s="78"/>
      <c r="G22" s="78"/>
      <c r="H22" s="78"/>
      <c r="I22" s="78"/>
      <c r="J22" s="76" t="s">
        <v>2633</v>
      </c>
      <c r="K22" s="136" t="str">
        <f t="shared" si="0"/>
        <v>SUP</v>
      </c>
    </row>
    <row r="23" spans="1:11" s="137" customFormat="1" ht="42.75" x14ac:dyDescent="0.3">
      <c r="A23" s="128"/>
      <c r="B23" s="129" t="s">
        <v>1946</v>
      </c>
      <c r="C23" s="139" t="s">
        <v>609</v>
      </c>
      <c r="D23" s="78" t="s">
        <v>110</v>
      </c>
      <c r="E23" s="78"/>
      <c r="F23" s="78"/>
      <c r="G23" s="78"/>
      <c r="H23" s="78"/>
      <c r="I23" s="78"/>
      <c r="J23" s="76" t="s">
        <v>2633</v>
      </c>
      <c r="K23" s="136" t="str">
        <f t="shared" si="0"/>
        <v>SUP</v>
      </c>
    </row>
    <row r="24" spans="1:11" s="137" customFormat="1" ht="42.75" x14ac:dyDescent="0.3">
      <c r="A24" s="128"/>
      <c r="B24" s="129" t="s">
        <v>1947</v>
      </c>
      <c r="C24" s="139" t="s">
        <v>610</v>
      </c>
      <c r="D24" s="78" t="s">
        <v>110</v>
      </c>
      <c r="E24" s="78"/>
      <c r="F24" s="78"/>
      <c r="G24" s="78"/>
      <c r="H24" s="78"/>
      <c r="I24" s="78"/>
      <c r="J24" s="76" t="s">
        <v>2633</v>
      </c>
      <c r="K24" s="136" t="str">
        <f t="shared" si="0"/>
        <v>SUP</v>
      </c>
    </row>
    <row r="25" spans="1:11" s="137" customFormat="1" ht="42.75" x14ac:dyDescent="0.3">
      <c r="A25" s="128"/>
      <c r="B25" s="129" t="s">
        <v>1948</v>
      </c>
      <c r="C25" s="139" t="s">
        <v>611</v>
      </c>
      <c r="D25" s="78" t="s">
        <v>110</v>
      </c>
      <c r="E25" s="78"/>
      <c r="F25" s="78"/>
      <c r="G25" s="78"/>
      <c r="H25" s="78"/>
      <c r="I25" s="78"/>
      <c r="J25" s="76" t="s">
        <v>2633</v>
      </c>
      <c r="K25" s="136" t="str">
        <f t="shared" si="0"/>
        <v>SUP</v>
      </c>
    </row>
    <row r="26" spans="1:11" s="137" customFormat="1" ht="14.25" x14ac:dyDescent="0.3">
      <c r="A26" s="128"/>
      <c r="B26" s="129" t="s">
        <v>1949</v>
      </c>
      <c r="C26" s="139" t="s">
        <v>612</v>
      </c>
      <c r="D26" s="78" t="s">
        <v>110</v>
      </c>
      <c r="E26" s="78"/>
      <c r="F26" s="78"/>
      <c r="G26" s="78"/>
      <c r="H26" s="78"/>
      <c r="I26" s="78"/>
      <c r="J26" s="76"/>
      <c r="K26" s="136" t="str">
        <f t="shared" si="0"/>
        <v>SUP</v>
      </c>
    </row>
    <row r="27" spans="1:11" s="137" customFormat="1" ht="14.25" x14ac:dyDescent="0.3">
      <c r="A27" s="128"/>
      <c r="B27" s="129" t="s">
        <v>1950</v>
      </c>
      <c r="C27" s="139" t="s">
        <v>613</v>
      </c>
      <c r="D27" s="78" t="s">
        <v>110</v>
      </c>
      <c r="E27" s="78"/>
      <c r="F27" s="78"/>
      <c r="G27" s="78"/>
      <c r="H27" s="78"/>
      <c r="I27" s="78"/>
      <c r="J27" s="76"/>
      <c r="K27" s="136" t="str">
        <f t="shared" si="0"/>
        <v>SUP</v>
      </c>
    </row>
    <row r="28" spans="1:11" s="137" customFormat="1" ht="57" x14ac:dyDescent="0.3">
      <c r="A28" s="128"/>
      <c r="B28" s="129" t="s">
        <v>1951</v>
      </c>
      <c r="C28" s="139" t="s">
        <v>614</v>
      </c>
      <c r="D28" s="78" t="s">
        <v>110</v>
      </c>
      <c r="E28" s="78"/>
      <c r="F28" s="78"/>
      <c r="G28" s="78"/>
      <c r="H28" s="78"/>
      <c r="I28" s="78"/>
      <c r="J28" s="76"/>
      <c r="K28" s="136" t="str">
        <f t="shared" si="0"/>
        <v>SUP</v>
      </c>
    </row>
    <row r="29" spans="1:11" s="137" customFormat="1" ht="57" x14ac:dyDescent="0.3">
      <c r="A29" s="128"/>
      <c r="B29" s="129" t="s">
        <v>1952</v>
      </c>
      <c r="C29" s="138" t="s">
        <v>615</v>
      </c>
      <c r="D29" s="78" t="s">
        <v>110</v>
      </c>
      <c r="E29" s="78"/>
      <c r="F29" s="78"/>
      <c r="G29" s="78"/>
      <c r="H29" s="78"/>
      <c r="I29" s="78"/>
      <c r="J29" s="76"/>
      <c r="K29" s="136" t="str">
        <f t="shared" si="0"/>
        <v>SUP</v>
      </c>
    </row>
    <row r="30" spans="1:11" s="137" customFormat="1" ht="42.75" x14ac:dyDescent="0.3">
      <c r="A30" s="128"/>
      <c r="B30" s="129" t="s">
        <v>1953</v>
      </c>
      <c r="C30" s="138" t="s">
        <v>616</v>
      </c>
      <c r="D30" s="78"/>
      <c r="E30" s="78" t="s">
        <v>110</v>
      </c>
      <c r="F30" s="78"/>
      <c r="G30" s="78"/>
      <c r="H30" s="78"/>
      <c r="I30" s="78"/>
      <c r="J30" s="76" t="s">
        <v>2644</v>
      </c>
      <c r="K30" s="136" t="str">
        <f t="shared" si="0"/>
        <v>MOD</v>
      </c>
    </row>
    <row r="31" spans="1:11" s="137" customFormat="1" ht="42.75" x14ac:dyDescent="0.3">
      <c r="A31" s="128"/>
      <c r="B31" s="129" t="s">
        <v>1954</v>
      </c>
      <c r="C31" s="138" t="s">
        <v>1347</v>
      </c>
      <c r="D31" s="78" t="s">
        <v>110</v>
      </c>
      <c r="E31" s="78"/>
      <c r="F31" s="78"/>
      <c r="G31" s="78"/>
      <c r="H31" s="78"/>
      <c r="I31" s="78"/>
      <c r="J31" s="76"/>
      <c r="K31" s="136" t="str">
        <f t="shared" si="0"/>
        <v>SUP</v>
      </c>
    </row>
    <row r="32" spans="1:11" s="137" customFormat="1" ht="42.75" x14ac:dyDescent="0.3">
      <c r="A32" s="128"/>
      <c r="B32" s="129" t="s">
        <v>1955</v>
      </c>
      <c r="C32" s="138" t="s">
        <v>617</v>
      </c>
      <c r="D32" s="78" t="s">
        <v>110</v>
      </c>
      <c r="E32" s="78"/>
      <c r="F32" s="78"/>
      <c r="G32" s="78"/>
      <c r="H32" s="78"/>
      <c r="I32" s="78"/>
      <c r="J32" s="76"/>
      <c r="K32" s="136" t="str">
        <f t="shared" si="0"/>
        <v>SUP</v>
      </c>
    </row>
    <row r="33" spans="1:11" s="137" customFormat="1" ht="57" x14ac:dyDescent="0.3">
      <c r="A33" s="128"/>
      <c r="B33" s="129" t="s">
        <v>1956</v>
      </c>
      <c r="C33" s="138" t="s">
        <v>1348</v>
      </c>
      <c r="D33" s="78" t="s">
        <v>110</v>
      </c>
      <c r="E33" s="78"/>
      <c r="F33" s="78"/>
      <c r="G33" s="78"/>
      <c r="H33" s="78"/>
      <c r="I33" s="78"/>
      <c r="J33" s="76"/>
      <c r="K33" s="136" t="str">
        <f t="shared" si="0"/>
        <v>SUP</v>
      </c>
    </row>
    <row r="34" spans="1:11" s="137" customFormat="1" ht="71.25" x14ac:dyDescent="0.3">
      <c r="A34" s="128"/>
      <c r="B34" s="129" t="s">
        <v>1957</v>
      </c>
      <c r="C34" s="138" t="s">
        <v>1349</v>
      </c>
      <c r="D34" s="78" t="s">
        <v>110</v>
      </c>
      <c r="E34" s="78"/>
      <c r="F34" s="78"/>
      <c r="G34" s="78"/>
      <c r="H34" s="78"/>
      <c r="I34" s="78"/>
      <c r="J34" s="76"/>
      <c r="K34" s="136" t="str">
        <f t="shared" si="0"/>
        <v>SUP</v>
      </c>
    </row>
    <row r="35" spans="1:11" s="137" customFormat="1" ht="42.75" x14ac:dyDescent="0.3">
      <c r="A35" s="128"/>
      <c r="B35" s="129" t="s">
        <v>1958</v>
      </c>
      <c r="C35" s="138" t="s">
        <v>618</v>
      </c>
      <c r="D35" s="78" t="s">
        <v>110</v>
      </c>
      <c r="E35" s="78"/>
      <c r="F35" s="78"/>
      <c r="G35" s="78"/>
      <c r="H35" s="78"/>
      <c r="I35" s="78"/>
      <c r="J35" s="76"/>
      <c r="K35" s="136" t="str">
        <f t="shared" si="0"/>
        <v>SUP</v>
      </c>
    </row>
    <row r="36" spans="1:11" s="137" customFormat="1" ht="42.75" x14ac:dyDescent="0.3">
      <c r="A36" s="128"/>
      <c r="B36" s="129" t="s">
        <v>1959</v>
      </c>
      <c r="C36" s="138" t="s">
        <v>619</v>
      </c>
      <c r="D36" s="78" t="s">
        <v>110</v>
      </c>
      <c r="E36" s="78"/>
      <c r="F36" s="78"/>
      <c r="G36" s="78"/>
      <c r="H36" s="78"/>
      <c r="I36" s="78"/>
      <c r="J36" s="76"/>
      <c r="K36" s="136" t="str">
        <f t="shared" si="0"/>
        <v>SUP</v>
      </c>
    </row>
    <row r="37" spans="1:11" s="137" customFormat="1" ht="57" x14ac:dyDescent="0.3">
      <c r="A37" s="128"/>
      <c r="B37" s="129" t="s">
        <v>1960</v>
      </c>
      <c r="C37" s="138" t="s">
        <v>620</v>
      </c>
      <c r="D37" s="78" t="s">
        <v>110</v>
      </c>
      <c r="E37" s="78"/>
      <c r="F37" s="78"/>
      <c r="G37" s="78"/>
      <c r="H37" s="78"/>
      <c r="I37" s="78"/>
      <c r="J37" s="76"/>
      <c r="K37" s="136" t="str">
        <f t="shared" si="0"/>
        <v>SUP</v>
      </c>
    </row>
    <row r="38" spans="1:11" s="137" customFormat="1" ht="57" x14ac:dyDescent="0.3">
      <c r="A38" s="128"/>
      <c r="B38" s="129" t="s">
        <v>1961</v>
      </c>
      <c r="C38" s="138" t="s">
        <v>621</v>
      </c>
      <c r="D38" s="78" t="s">
        <v>110</v>
      </c>
      <c r="E38" s="78"/>
      <c r="F38" s="78"/>
      <c r="G38" s="78"/>
      <c r="H38" s="78"/>
      <c r="I38" s="78"/>
      <c r="J38" s="76"/>
      <c r="K38" s="136" t="str">
        <f t="shared" si="0"/>
        <v>SUP</v>
      </c>
    </row>
    <row r="39" spans="1:11" s="137" customFormat="1" ht="85.5" x14ac:dyDescent="0.3">
      <c r="A39" s="128"/>
      <c r="B39" s="129" t="s">
        <v>1962</v>
      </c>
      <c r="C39" s="138" t="s">
        <v>624</v>
      </c>
      <c r="D39" s="78" t="s">
        <v>110</v>
      </c>
      <c r="E39" s="78"/>
      <c r="F39" s="78"/>
      <c r="G39" s="78"/>
      <c r="H39" s="78"/>
      <c r="I39" s="78"/>
      <c r="J39" s="76"/>
      <c r="K39" s="136" t="str">
        <f t="shared" ref="K39:K70" si="1">IF(C39="","",
IF(OR(A33="x",RIGHT(C39,1)=":"),"",
IF(COUNTA(D39:I39)&gt;1,"Invalid",
IF(D39="x",$D$6,IF(E39="x",$E$6,IF(F39="x",$F$6,IF(G39="x",$G$6,IF(H39="x",$H$6,IF(I39="x",$I$6,"")))))))))</f>
        <v>SUP</v>
      </c>
    </row>
    <row r="40" spans="1:11" s="137" customFormat="1" ht="57" x14ac:dyDescent="0.3">
      <c r="A40" s="128"/>
      <c r="B40" s="129" t="s">
        <v>1963</v>
      </c>
      <c r="C40" s="138" t="s">
        <v>623</v>
      </c>
      <c r="D40" s="78"/>
      <c r="E40" s="78" t="s">
        <v>110</v>
      </c>
      <c r="F40" s="78"/>
      <c r="G40" s="78"/>
      <c r="H40" s="78"/>
      <c r="I40" s="78"/>
      <c r="J40" s="76" t="s">
        <v>2632</v>
      </c>
      <c r="K40" s="136" t="str">
        <f t="shared" si="1"/>
        <v>MOD</v>
      </c>
    </row>
    <row r="41" spans="1:11" s="137" customFormat="1" ht="71.25" x14ac:dyDescent="0.3">
      <c r="A41" s="128"/>
      <c r="B41" s="129" t="s">
        <v>1964</v>
      </c>
      <c r="C41" s="138" t="s">
        <v>622</v>
      </c>
      <c r="D41" s="78" t="s">
        <v>110</v>
      </c>
      <c r="E41" s="78"/>
      <c r="F41" s="78"/>
      <c r="G41" s="78"/>
      <c r="H41" s="78"/>
      <c r="I41" s="78"/>
      <c r="J41" s="76"/>
      <c r="K41" s="136" t="str">
        <f t="shared" si="1"/>
        <v>SUP</v>
      </c>
    </row>
    <row r="42" spans="1:11" s="137" customFormat="1" ht="57" x14ac:dyDescent="0.3">
      <c r="A42" s="128"/>
      <c r="B42" s="129" t="s">
        <v>1965</v>
      </c>
      <c r="C42" s="138" t="s">
        <v>625</v>
      </c>
      <c r="D42" s="78" t="s">
        <v>110</v>
      </c>
      <c r="E42" s="78"/>
      <c r="F42" s="78"/>
      <c r="G42" s="78"/>
      <c r="H42" s="78"/>
      <c r="I42" s="78"/>
      <c r="J42" s="76"/>
      <c r="K42" s="136" t="str">
        <f t="shared" si="1"/>
        <v>SUP</v>
      </c>
    </row>
    <row r="43" spans="1:11" s="137" customFormat="1" ht="47.1" customHeight="1" x14ac:dyDescent="0.3">
      <c r="A43" s="128"/>
      <c r="B43" s="129" t="s">
        <v>1966</v>
      </c>
      <c r="C43" s="138" t="s">
        <v>1350</v>
      </c>
      <c r="D43" s="78" t="s">
        <v>110</v>
      </c>
      <c r="E43" s="78"/>
      <c r="F43" s="78"/>
      <c r="G43" s="78"/>
      <c r="H43" s="78"/>
      <c r="I43" s="78"/>
      <c r="J43" s="76"/>
      <c r="K43" s="136" t="str">
        <f t="shared" si="1"/>
        <v>SUP</v>
      </c>
    </row>
    <row r="44" spans="1:11" s="137" customFormat="1" ht="57" x14ac:dyDescent="0.3">
      <c r="A44" s="128"/>
      <c r="B44" s="129" t="s">
        <v>1967</v>
      </c>
      <c r="C44" s="138" t="s">
        <v>626</v>
      </c>
      <c r="D44" s="78" t="s">
        <v>110</v>
      </c>
      <c r="E44" s="78"/>
      <c r="F44" s="78"/>
      <c r="G44" s="78"/>
      <c r="H44" s="78"/>
      <c r="I44" s="78"/>
      <c r="J44" s="76"/>
      <c r="K44" s="136" t="str">
        <f t="shared" si="1"/>
        <v>SUP</v>
      </c>
    </row>
    <row r="45" spans="1:11" s="137" customFormat="1" ht="42.75" x14ac:dyDescent="0.3">
      <c r="A45" s="128"/>
      <c r="B45" s="129" t="s">
        <v>1968</v>
      </c>
      <c r="C45" s="138" t="s">
        <v>1351</v>
      </c>
      <c r="D45" s="78" t="s">
        <v>110</v>
      </c>
      <c r="E45" s="78"/>
      <c r="F45" s="78"/>
      <c r="G45" s="78"/>
      <c r="H45" s="78"/>
      <c r="I45" s="78"/>
      <c r="J45" s="76"/>
      <c r="K45" s="136" t="str">
        <f t="shared" si="1"/>
        <v>SUP</v>
      </c>
    </row>
    <row r="46" spans="1:11" s="137" customFormat="1" ht="28.5" x14ac:dyDescent="0.3">
      <c r="A46" s="128"/>
      <c r="B46" s="129" t="s">
        <v>1969</v>
      </c>
      <c r="C46" s="138" t="s">
        <v>1352</v>
      </c>
      <c r="D46" s="78" t="s">
        <v>110</v>
      </c>
      <c r="E46" s="78"/>
      <c r="F46" s="78"/>
      <c r="G46" s="78"/>
      <c r="H46" s="78"/>
      <c r="I46" s="78"/>
      <c r="J46" s="76"/>
      <c r="K46" s="136" t="str">
        <f t="shared" si="1"/>
        <v>SUP</v>
      </c>
    </row>
    <row r="47" spans="1:11" s="137" customFormat="1" ht="42.75" x14ac:dyDescent="0.3">
      <c r="A47" s="128"/>
      <c r="B47" s="129" t="s">
        <v>1970</v>
      </c>
      <c r="C47" s="138" t="s">
        <v>1353</v>
      </c>
      <c r="D47" s="78" t="s">
        <v>110</v>
      </c>
      <c r="E47" s="78"/>
      <c r="F47" s="78"/>
      <c r="G47" s="78"/>
      <c r="H47" s="78"/>
      <c r="I47" s="78"/>
      <c r="J47" s="76"/>
      <c r="K47" s="136" t="str">
        <f t="shared" si="1"/>
        <v>SUP</v>
      </c>
    </row>
    <row r="48" spans="1:11" s="137" customFormat="1" ht="57" x14ac:dyDescent="0.3">
      <c r="A48" s="128"/>
      <c r="B48" s="129" t="s">
        <v>1971</v>
      </c>
      <c r="C48" s="138" t="s">
        <v>1354</v>
      </c>
      <c r="D48" s="78" t="s">
        <v>110</v>
      </c>
      <c r="E48" s="78"/>
      <c r="F48" s="78"/>
      <c r="G48" s="78"/>
      <c r="H48" s="78"/>
      <c r="I48" s="78"/>
      <c r="J48" s="76" t="s">
        <v>2574</v>
      </c>
      <c r="K48" s="136" t="str">
        <f t="shared" si="1"/>
        <v>SUP</v>
      </c>
    </row>
    <row r="49" spans="1:11" s="137" customFormat="1" ht="14.25" x14ac:dyDescent="0.3">
      <c r="A49" s="128" t="s">
        <v>110</v>
      </c>
      <c r="B49" s="129" t="s">
        <v>1971</v>
      </c>
      <c r="C49" s="138" t="s">
        <v>1355</v>
      </c>
      <c r="D49" s="78"/>
      <c r="E49" s="78"/>
      <c r="F49" s="78"/>
      <c r="G49" s="78"/>
      <c r="H49" s="78"/>
      <c r="I49" s="78"/>
      <c r="J49" s="76"/>
      <c r="K49" s="136" t="str">
        <f t="shared" si="1"/>
        <v/>
      </c>
    </row>
    <row r="50" spans="1:11" s="137" customFormat="1" ht="71.25" x14ac:dyDescent="0.3">
      <c r="A50" s="128"/>
      <c r="B50" s="129" t="s">
        <v>1972</v>
      </c>
      <c r="C50" s="138" t="s">
        <v>1356</v>
      </c>
      <c r="D50" s="78" t="s">
        <v>110</v>
      </c>
      <c r="E50" s="78"/>
      <c r="F50" s="78"/>
      <c r="G50" s="78"/>
      <c r="H50" s="78"/>
      <c r="I50" s="78"/>
      <c r="J50" s="76" t="s">
        <v>2597</v>
      </c>
      <c r="K50" s="136" t="str">
        <f t="shared" si="1"/>
        <v>SUP</v>
      </c>
    </row>
    <row r="51" spans="1:11" s="137" customFormat="1" ht="71.25" x14ac:dyDescent="0.3">
      <c r="A51" s="128"/>
      <c r="B51" s="129" t="s">
        <v>1973</v>
      </c>
      <c r="C51" s="138" t="s">
        <v>1357</v>
      </c>
      <c r="D51" s="78" t="s">
        <v>110</v>
      </c>
      <c r="E51" s="78"/>
      <c r="F51" s="78"/>
      <c r="G51" s="78"/>
      <c r="H51" s="78"/>
      <c r="I51" s="78"/>
      <c r="J51" s="76" t="s">
        <v>2597</v>
      </c>
      <c r="K51" s="136" t="str">
        <f t="shared" si="1"/>
        <v>SUP</v>
      </c>
    </row>
    <row r="52" spans="1:11" s="137" customFormat="1" ht="71.25" x14ac:dyDescent="0.3">
      <c r="A52" s="128"/>
      <c r="B52" s="129" t="s">
        <v>1974</v>
      </c>
      <c r="C52" s="138" t="s">
        <v>1358</v>
      </c>
      <c r="D52" s="78" t="s">
        <v>110</v>
      </c>
      <c r="E52" s="78"/>
      <c r="F52" s="78"/>
      <c r="G52" s="78"/>
      <c r="H52" s="78"/>
      <c r="I52" s="78"/>
      <c r="J52" s="76" t="s">
        <v>2597</v>
      </c>
      <c r="K52" s="136" t="str">
        <f t="shared" si="1"/>
        <v>SUP</v>
      </c>
    </row>
    <row r="53" spans="1:11" s="137" customFormat="1" ht="114" x14ac:dyDescent="0.3">
      <c r="A53" s="128"/>
      <c r="B53" s="129" t="s">
        <v>1975</v>
      </c>
      <c r="C53" s="138" t="s">
        <v>1359</v>
      </c>
      <c r="D53" s="78" t="s">
        <v>110</v>
      </c>
      <c r="E53" s="78"/>
      <c r="F53" s="78"/>
      <c r="G53" s="78"/>
      <c r="H53" s="78"/>
      <c r="I53" s="78"/>
      <c r="J53" s="76"/>
      <c r="K53" s="136" t="str">
        <f t="shared" si="1"/>
        <v>SUP</v>
      </c>
    </row>
    <row r="54" spans="1:11" s="137" customFormat="1" ht="57" x14ac:dyDescent="0.3">
      <c r="A54" s="128"/>
      <c r="B54" s="129" t="s">
        <v>1976</v>
      </c>
      <c r="C54" s="138" t="s">
        <v>1360</v>
      </c>
      <c r="D54" s="78" t="s">
        <v>110</v>
      </c>
      <c r="E54" s="78"/>
      <c r="F54" s="78"/>
      <c r="G54" s="78"/>
      <c r="H54" s="78"/>
      <c r="I54" s="78"/>
      <c r="J54" s="76"/>
      <c r="K54" s="136" t="str">
        <f t="shared" si="1"/>
        <v>SUP</v>
      </c>
    </row>
    <row r="55" spans="1:11" s="137" customFormat="1" ht="71.25" x14ac:dyDescent="0.3">
      <c r="A55" s="128"/>
      <c r="B55" s="129" t="s">
        <v>1977</v>
      </c>
      <c r="C55" s="138" t="s">
        <v>1361</v>
      </c>
      <c r="D55" s="78" t="s">
        <v>110</v>
      </c>
      <c r="E55" s="78"/>
      <c r="F55" s="78"/>
      <c r="G55" s="78"/>
      <c r="H55" s="78"/>
      <c r="I55" s="78"/>
      <c r="J55" s="76"/>
      <c r="K55" s="136" t="str">
        <f t="shared" si="1"/>
        <v/>
      </c>
    </row>
    <row r="56" spans="1:11" s="137" customFormat="1" ht="71.25" x14ac:dyDescent="0.3">
      <c r="A56" s="128"/>
      <c r="B56" s="129" t="s">
        <v>1978</v>
      </c>
      <c r="C56" s="138" t="s">
        <v>1362</v>
      </c>
      <c r="D56" s="78" t="s">
        <v>110</v>
      </c>
      <c r="E56" s="78"/>
      <c r="F56" s="78"/>
      <c r="G56" s="78"/>
      <c r="H56" s="78"/>
      <c r="I56" s="78"/>
      <c r="J56" s="76"/>
      <c r="K56" s="136" t="str">
        <f t="shared" si="1"/>
        <v>SUP</v>
      </c>
    </row>
    <row r="57" spans="1:11" s="137" customFormat="1" ht="14.25" hidden="1" x14ac:dyDescent="0.3">
      <c r="A57" s="128"/>
      <c r="B57" s="129" t="s">
        <v>295</v>
      </c>
      <c r="C57" s="134"/>
      <c r="D57" s="131"/>
      <c r="E57" s="131"/>
      <c r="F57" s="131"/>
      <c r="G57" s="131"/>
      <c r="H57" s="131"/>
      <c r="I57" s="131"/>
      <c r="J57" s="132"/>
      <c r="K57" s="133" t="str">
        <f t="shared" si="1"/>
        <v/>
      </c>
    </row>
    <row r="58" spans="1:11" s="137" customFormat="1" ht="14.25" hidden="1" x14ac:dyDescent="0.3">
      <c r="A58" s="128"/>
      <c r="B58" s="129" t="s">
        <v>295</v>
      </c>
      <c r="C58" s="134"/>
      <c r="D58" s="131"/>
      <c r="E58" s="131"/>
      <c r="F58" s="131"/>
      <c r="G58" s="131"/>
      <c r="H58" s="131"/>
      <c r="I58" s="131"/>
      <c r="J58" s="132"/>
      <c r="K58" s="133" t="str">
        <f t="shared" si="1"/>
        <v/>
      </c>
    </row>
    <row r="59" spans="1:11" s="137" customFormat="1" ht="14.25" hidden="1" x14ac:dyDescent="0.3">
      <c r="A59" s="128"/>
      <c r="B59" s="129" t="s">
        <v>295</v>
      </c>
      <c r="C59" s="134"/>
      <c r="D59" s="131"/>
      <c r="E59" s="131"/>
      <c r="F59" s="131"/>
      <c r="G59" s="131"/>
      <c r="H59" s="131"/>
      <c r="I59" s="131"/>
      <c r="J59" s="132"/>
      <c r="K59" s="133" t="str">
        <f t="shared" si="1"/>
        <v/>
      </c>
    </row>
    <row r="60" spans="1:11" s="137" customFormat="1" ht="14.25" hidden="1" x14ac:dyDescent="0.3">
      <c r="A60" s="128"/>
      <c r="B60" s="129" t="s">
        <v>295</v>
      </c>
      <c r="C60" s="134"/>
      <c r="D60" s="131"/>
      <c r="E60" s="131"/>
      <c r="F60" s="131"/>
      <c r="G60" s="131"/>
      <c r="H60" s="131"/>
      <c r="I60" s="131"/>
      <c r="J60" s="132"/>
      <c r="K60" s="133" t="str">
        <f t="shared" si="1"/>
        <v/>
      </c>
    </row>
    <row r="61" spans="1:11" s="137" customFormat="1" ht="14.25" hidden="1" x14ac:dyDescent="0.3">
      <c r="A61" s="128"/>
      <c r="B61" s="129" t="s">
        <v>295</v>
      </c>
      <c r="C61" s="134"/>
      <c r="D61" s="131"/>
      <c r="E61" s="131"/>
      <c r="F61" s="131"/>
      <c r="G61" s="131"/>
      <c r="H61" s="131"/>
      <c r="I61" s="131"/>
      <c r="J61" s="132"/>
      <c r="K61" s="133" t="str">
        <f t="shared" si="1"/>
        <v/>
      </c>
    </row>
    <row r="62" spans="1:11" s="137" customFormat="1" ht="14.25" hidden="1" x14ac:dyDescent="0.3">
      <c r="A62" s="128"/>
      <c r="B62" s="129" t="s">
        <v>295</v>
      </c>
      <c r="C62" s="134"/>
      <c r="D62" s="131"/>
      <c r="E62" s="131"/>
      <c r="F62" s="131"/>
      <c r="G62" s="131"/>
      <c r="H62" s="131"/>
      <c r="I62" s="131"/>
      <c r="J62" s="132"/>
      <c r="K62" s="133" t="str">
        <f t="shared" si="1"/>
        <v/>
      </c>
    </row>
    <row r="63" spans="1:11" s="137" customFormat="1" ht="14.25" hidden="1" x14ac:dyDescent="0.3">
      <c r="A63" s="128"/>
      <c r="B63" s="129" t="s">
        <v>295</v>
      </c>
      <c r="C63" s="134"/>
      <c r="D63" s="131"/>
      <c r="E63" s="131"/>
      <c r="F63" s="131"/>
      <c r="G63" s="131"/>
      <c r="H63" s="131"/>
      <c r="I63" s="131"/>
      <c r="J63" s="132"/>
      <c r="K63" s="133" t="str">
        <f t="shared" si="1"/>
        <v/>
      </c>
    </row>
    <row r="64" spans="1:11" s="137" customFormat="1" ht="14.25" hidden="1" x14ac:dyDescent="0.3">
      <c r="A64" s="128"/>
      <c r="B64" s="129" t="s">
        <v>295</v>
      </c>
      <c r="C64" s="134"/>
      <c r="D64" s="131"/>
      <c r="E64" s="131"/>
      <c r="F64" s="131"/>
      <c r="G64" s="131"/>
      <c r="H64" s="131"/>
      <c r="I64" s="131"/>
      <c r="J64" s="132"/>
      <c r="K64" s="133" t="str">
        <f t="shared" si="1"/>
        <v/>
      </c>
    </row>
    <row r="65" spans="1:11" s="137" customFormat="1" ht="14.25" hidden="1" x14ac:dyDescent="0.3">
      <c r="A65" s="128"/>
      <c r="B65" s="129" t="s">
        <v>295</v>
      </c>
      <c r="C65" s="134"/>
      <c r="D65" s="131"/>
      <c r="E65" s="131"/>
      <c r="F65" s="131"/>
      <c r="G65" s="131"/>
      <c r="H65" s="131"/>
      <c r="I65" s="131"/>
      <c r="J65" s="132"/>
      <c r="K65" s="133" t="str">
        <f t="shared" si="1"/>
        <v/>
      </c>
    </row>
    <row r="66" spans="1:11" s="137" customFormat="1" ht="14.25" hidden="1" x14ac:dyDescent="0.3">
      <c r="A66" s="128"/>
      <c r="B66" s="129" t="s">
        <v>295</v>
      </c>
      <c r="C66" s="134"/>
      <c r="D66" s="131"/>
      <c r="E66" s="131"/>
      <c r="F66" s="131"/>
      <c r="G66" s="131"/>
      <c r="H66" s="131"/>
      <c r="I66" s="131"/>
      <c r="J66" s="132"/>
      <c r="K66" s="133" t="str">
        <f t="shared" si="1"/>
        <v/>
      </c>
    </row>
    <row r="67" spans="1:11" s="137" customFormat="1" ht="14.25" hidden="1" x14ac:dyDescent="0.3">
      <c r="A67" s="128"/>
      <c r="B67" s="129" t="s">
        <v>295</v>
      </c>
      <c r="C67" s="134"/>
      <c r="D67" s="131"/>
      <c r="E67" s="131"/>
      <c r="F67" s="131"/>
      <c r="G67" s="131"/>
      <c r="H67" s="131"/>
      <c r="I67" s="131"/>
      <c r="J67" s="132"/>
      <c r="K67" s="133" t="str">
        <f t="shared" si="1"/>
        <v/>
      </c>
    </row>
    <row r="68" spans="1:11" s="137" customFormat="1" ht="14.25" hidden="1" x14ac:dyDescent="0.3">
      <c r="A68" s="128"/>
      <c r="B68" s="129" t="s">
        <v>295</v>
      </c>
      <c r="C68" s="134"/>
      <c r="D68" s="131"/>
      <c r="E68" s="131"/>
      <c r="F68" s="131"/>
      <c r="G68" s="131"/>
      <c r="H68" s="131"/>
      <c r="I68" s="131"/>
      <c r="J68" s="132"/>
      <c r="K68" s="133" t="str">
        <f t="shared" si="1"/>
        <v/>
      </c>
    </row>
    <row r="69" spans="1:11" s="137" customFormat="1" ht="14.25" hidden="1" x14ac:dyDescent="0.3">
      <c r="A69" s="128"/>
      <c r="B69" s="129" t="s">
        <v>295</v>
      </c>
      <c r="C69" s="134"/>
      <c r="D69" s="131"/>
      <c r="E69" s="131"/>
      <c r="F69" s="131"/>
      <c r="G69" s="131"/>
      <c r="H69" s="131"/>
      <c r="I69" s="131"/>
      <c r="J69" s="132"/>
      <c r="K69" s="133" t="str">
        <f t="shared" si="1"/>
        <v/>
      </c>
    </row>
    <row r="70" spans="1:11" s="137" customFormat="1" ht="14.25" hidden="1" x14ac:dyDescent="0.3">
      <c r="A70" s="128"/>
      <c r="B70" s="129" t="s">
        <v>295</v>
      </c>
      <c r="C70" s="134"/>
      <c r="D70" s="131"/>
      <c r="E70" s="131"/>
      <c r="F70" s="131"/>
      <c r="G70" s="131"/>
      <c r="H70" s="131"/>
      <c r="I70" s="131"/>
      <c r="J70" s="132"/>
      <c r="K70" s="133" t="str">
        <f t="shared" si="1"/>
        <v/>
      </c>
    </row>
    <row r="71" spans="1:11" s="137" customFormat="1" ht="14.25" hidden="1" x14ac:dyDescent="0.3">
      <c r="A71" s="128"/>
      <c r="B71" s="129" t="s">
        <v>295</v>
      </c>
      <c r="C71" s="134"/>
      <c r="D71" s="131"/>
      <c r="E71" s="131"/>
      <c r="F71" s="131"/>
      <c r="G71" s="131"/>
      <c r="H71" s="131"/>
      <c r="I71" s="131"/>
      <c r="J71" s="132"/>
      <c r="K71" s="133" t="str">
        <f t="shared" ref="K71:K100" si="2">IF(C71="","",
IF(OR(A65="x",RIGHT(C71,1)=":"),"",
IF(COUNTA(D71:I71)&gt;1,"Invalid",
IF(D71="x",$D$6,IF(E71="x",$E$6,IF(F71="x",$F$6,IF(G71="x",$G$6,IF(H71="x",$H$6,IF(I71="x",$I$6,"")))))))))</f>
        <v/>
      </c>
    </row>
    <row r="72" spans="1:11" s="137" customFormat="1" ht="14.25" hidden="1" x14ac:dyDescent="0.3">
      <c r="A72" s="128"/>
      <c r="B72" s="129" t="s">
        <v>295</v>
      </c>
      <c r="C72" s="134"/>
      <c r="D72" s="131"/>
      <c r="E72" s="131"/>
      <c r="F72" s="131"/>
      <c r="G72" s="131"/>
      <c r="H72" s="131"/>
      <c r="I72" s="131"/>
      <c r="J72" s="132"/>
      <c r="K72" s="133" t="str">
        <f t="shared" si="2"/>
        <v/>
      </c>
    </row>
    <row r="73" spans="1:11" s="137" customFormat="1" ht="14.25" hidden="1" x14ac:dyDescent="0.3">
      <c r="A73" s="128"/>
      <c r="B73" s="129" t="s">
        <v>295</v>
      </c>
      <c r="C73" s="134"/>
      <c r="D73" s="131"/>
      <c r="E73" s="131"/>
      <c r="F73" s="131"/>
      <c r="G73" s="131"/>
      <c r="H73" s="131"/>
      <c r="I73" s="131"/>
      <c r="J73" s="132"/>
      <c r="K73" s="133" t="str">
        <f t="shared" si="2"/>
        <v/>
      </c>
    </row>
    <row r="74" spans="1:11" s="137" customFormat="1" ht="14.25" hidden="1" x14ac:dyDescent="0.3">
      <c r="A74" s="128"/>
      <c r="B74" s="129" t="s">
        <v>295</v>
      </c>
      <c r="C74" s="134"/>
      <c r="D74" s="131"/>
      <c r="E74" s="131"/>
      <c r="F74" s="131"/>
      <c r="G74" s="131"/>
      <c r="H74" s="131"/>
      <c r="I74" s="131"/>
      <c r="J74" s="132"/>
      <c r="K74" s="133" t="str">
        <f t="shared" si="2"/>
        <v/>
      </c>
    </row>
    <row r="75" spans="1:11" s="137" customFormat="1" ht="14.25" hidden="1" x14ac:dyDescent="0.3">
      <c r="A75" s="128"/>
      <c r="B75" s="129" t="s">
        <v>295</v>
      </c>
      <c r="C75" s="134"/>
      <c r="D75" s="131"/>
      <c r="E75" s="131"/>
      <c r="F75" s="131"/>
      <c r="G75" s="131"/>
      <c r="H75" s="131"/>
      <c r="I75" s="131"/>
      <c r="J75" s="132"/>
      <c r="K75" s="133" t="str">
        <f t="shared" si="2"/>
        <v/>
      </c>
    </row>
    <row r="76" spans="1:11" s="137" customFormat="1" ht="14.25" hidden="1" x14ac:dyDescent="0.3">
      <c r="A76" s="128"/>
      <c r="B76" s="129" t="s">
        <v>295</v>
      </c>
      <c r="C76" s="134"/>
      <c r="D76" s="131"/>
      <c r="E76" s="131"/>
      <c r="F76" s="131"/>
      <c r="G76" s="131"/>
      <c r="H76" s="131"/>
      <c r="I76" s="131"/>
      <c r="J76" s="132"/>
      <c r="K76" s="133" t="str">
        <f t="shared" si="2"/>
        <v/>
      </c>
    </row>
    <row r="77" spans="1:11" s="137" customFormat="1" ht="14.25" hidden="1" x14ac:dyDescent="0.3">
      <c r="A77" s="128"/>
      <c r="B77" s="129" t="s">
        <v>295</v>
      </c>
      <c r="C77" s="134"/>
      <c r="D77" s="131"/>
      <c r="E77" s="131"/>
      <c r="F77" s="131"/>
      <c r="G77" s="131"/>
      <c r="H77" s="131"/>
      <c r="I77" s="131"/>
      <c r="J77" s="132"/>
      <c r="K77" s="133" t="str">
        <f t="shared" si="2"/>
        <v/>
      </c>
    </row>
    <row r="78" spans="1:11" s="137" customFormat="1" ht="14.25" hidden="1" x14ac:dyDescent="0.3">
      <c r="A78" s="128"/>
      <c r="B78" s="129" t="s">
        <v>295</v>
      </c>
      <c r="C78" s="134"/>
      <c r="D78" s="131"/>
      <c r="E78" s="131"/>
      <c r="F78" s="131"/>
      <c r="G78" s="131"/>
      <c r="H78" s="131"/>
      <c r="I78" s="131"/>
      <c r="J78" s="132"/>
      <c r="K78" s="133" t="str">
        <f t="shared" si="2"/>
        <v/>
      </c>
    </row>
    <row r="79" spans="1:11" s="137" customFormat="1" ht="14.25" hidden="1" x14ac:dyDescent="0.3">
      <c r="A79" s="128"/>
      <c r="B79" s="129" t="s">
        <v>295</v>
      </c>
      <c r="C79" s="134"/>
      <c r="D79" s="131"/>
      <c r="E79" s="131"/>
      <c r="F79" s="131"/>
      <c r="G79" s="131"/>
      <c r="H79" s="131"/>
      <c r="I79" s="131"/>
      <c r="J79" s="132"/>
      <c r="K79" s="133" t="str">
        <f t="shared" si="2"/>
        <v/>
      </c>
    </row>
    <row r="80" spans="1:11" s="137" customFormat="1" ht="14.25" hidden="1" x14ac:dyDescent="0.3">
      <c r="A80" s="128"/>
      <c r="B80" s="129" t="s">
        <v>295</v>
      </c>
      <c r="C80" s="134"/>
      <c r="D80" s="131"/>
      <c r="E80" s="131"/>
      <c r="F80" s="131"/>
      <c r="G80" s="131"/>
      <c r="H80" s="131"/>
      <c r="I80" s="131"/>
      <c r="J80" s="132"/>
      <c r="K80" s="133" t="str">
        <f t="shared" si="2"/>
        <v/>
      </c>
    </row>
    <row r="81" spans="1:11" s="137" customFormat="1" ht="14.25" hidden="1" x14ac:dyDescent="0.3">
      <c r="A81" s="128"/>
      <c r="B81" s="129" t="s">
        <v>295</v>
      </c>
      <c r="C81" s="134"/>
      <c r="D81" s="131"/>
      <c r="E81" s="131"/>
      <c r="F81" s="131"/>
      <c r="G81" s="131"/>
      <c r="H81" s="131"/>
      <c r="I81" s="131"/>
      <c r="J81" s="132"/>
      <c r="K81" s="133" t="str">
        <f t="shared" si="2"/>
        <v/>
      </c>
    </row>
    <row r="82" spans="1:11" s="137" customFormat="1" ht="14.25" hidden="1" x14ac:dyDescent="0.3">
      <c r="A82" s="128"/>
      <c r="B82" s="129" t="s">
        <v>295</v>
      </c>
      <c r="C82" s="134"/>
      <c r="D82" s="131"/>
      <c r="E82" s="131"/>
      <c r="F82" s="131"/>
      <c r="G82" s="131"/>
      <c r="H82" s="131"/>
      <c r="I82" s="131"/>
      <c r="J82" s="132"/>
      <c r="K82" s="133" t="str">
        <f t="shared" si="2"/>
        <v/>
      </c>
    </row>
    <row r="83" spans="1:11" s="137" customFormat="1" ht="14.25" hidden="1" x14ac:dyDescent="0.3">
      <c r="A83" s="128"/>
      <c r="B83" s="129" t="s">
        <v>295</v>
      </c>
      <c r="C83" s="134"/>
      <c r="D83" s="131"/>
      <c r="E83" s="131"/>
      <c r="F83" s="131"/>
      <c r="G83" s="131"/>
      <c r="H83" s="131"/>
      <c r="I83" s="131"/>
      <c r="J83" s="132"/>
      <c r="K83" s="133" t="str">
        <f t="shared" si="2"/>
        <v/>
      </c>
    </row>
    <row r="84" spans="1:11" s="137" customFormat="1" ht="14.25" hidden="1" x14ac:dyDescent="0.3">
      <c r="A84" s="128"/>
      <c r="B84" s="129" t="s">
        <v>295</v>
      </c>
      <c r="C84" s="134"/>
      <c r="D84" s="131"/>
      <c r="E84" s="131"/>
      <c r="F84" s="131"/>
      <c r="G84" s="131"/>
      <c r="H84" s="131"/>
      <c r="I84" s="131"/>
      <c r="J84" s="132"/>
      <c r="K84" s="133" t="str">
        <f t="shared" si="2"/>
        <v/>
      </c>
    </row>
    <row r="85" spans="1:11" s="137" customFormat="1" ht="14.25" hidden="1" x14ac:dyDescent="0.3">
      <c r="A85" s="128"/>
      <c r="B85" s="129" t="s">
        <v>295</v>
      </c>
      <c r="C85" s="134"/>
      <c r="D85" s="131"/>
      <c r="E85" s="131"/>
      <c r="F85" s="131"/>
      <c r="G85" s="131"/>
      <c r="H85" s="131"/>
      <c r="I85" s="131"/>
      <c r="J85" s="132"/>
      <c r="K85" s="133" t="str">
        <f t="shared" si="2"/>
        <v/>
      </c>
    </row>
    <row r="86" spans="1:11" s="137" customFormat="1" ht="14.25" hidden="1" x14ac:dyDescent="0.3">
      <c r="A86" s="128"/>
      <c r="B86" s="129" t="s">
        <v>295</v>
      </c>
      <c r="C86" s="134"/>
      <c r="D86" s="131"/>
      <c r="E86" s="131"/>
      <c r="F86" s="131"/>
      <c r="G86" s="131"/>
      <c r="H86" s="131"/>
      <c r="I86" s="131"/>
      <c r="J86" s="132"/>
      <c r="K86" s="133" t="str">
        <f t="shared" si="2"/>
        <v/>
      </c>
    </row>
    <row r="87" spans="1:11" s="137" customFormat="1" ht="14.25" hidden="1" x14ac:dyDescent="0.3">
      <c r="A87" s="128"/>
      <c r="B87" s="129" t="s">
        <v>295</v>
      </c>
      <c r="C87" s="134"/>
      <c r="D87" s="131"/>
      <c r="E87" s="131"/>
      <c r="F87" s="131"/>
      <c r="G87" s="131"/>
      <c r="H87" s="131"/>
      <c r="I87" s="131"/>
      <c r="J87" s="132"/>
      <c r="K87" s="133" t="str">
        <f t="shared" si="2"/>
        <v/>
      </c>
    </row>
    <row r="88" spans="1:11" s="137" customFormat="1" ht="14.25" hidden="1" x14ac:dyDescent="0.3">
      <c r="A88" s="128"/>
      <c r="B88" s="129" t="s">
        <v>295</v>
      </c>
      <c r="C88" s="134"/>
      <c r="D88" s="131"/>
      <c r="E88" s="131"/>
      <c r="F88" s="131"/>
      <c r="G88" s="131"/>
      <c r="H88" s="131"/>
      <c r="I88" s="131"/>
      <c r="J88" s="132"/>
      <c r="K88" s="133" t="str">
        <f t="shared" si="2"/>
        <v/>
      </c>
    </row>
    <row r="89" spans="1:11" s="137" customFormat="1" ht="14.25" hidden="1" x14ac:dyDescent="0.3">
      <c r="A89" s="128"/>
      <c r="B89" s="129" t="s">
        <v>295</v>
      </c>
      <c r="C89" s="134"/>
      <c r="D89" s="131"/>
      <c r="E89" s="131"/>
      <c r="F89" s="131"/>
      <c r="G89" s="131"/>
      <c r="H89" s="131"/>
      <c r="I89" s="131"/>
      <c r="J89" s="132"/>
      <c r="K89" s="133" t="str">
        <f t="shared" si="2"/>
        <v/>
      </c>
    </row>
    <row r="90" spans="1:11" s="137" customFormat="1" ht="14.25" hidden="1" x14ac:dyDescent="0.3">
      <c r="A90" s="128"/>
      <c r="B90" s="129" t="s">
        <v>295</v>
      </c>
      <c r="C90" s="134"/>
      <c r="D90" s="131"/>
      <c r="E90" s="131"/>
      <c r="F90" s="131"/>
      <c r="G90" s="131"/>
      <c r="H90" s="131"/>
      <c r="I90" s="131"/>
      <c r="J90" s="132"/>
      <c r="K90" s="133" t="str">
        <f t="shared" si="2"/>
        <v/>
      </c>
    </row>
    <row r="91" spans="1:11" s="137" customFormat="1" ht="14.25" hidden="1" x14ac:dyDescent="0.3">
      <c r="A91" s="128"/>
      <c r="B91" s="129" t="s">
        <v>295</v>
      </c>
      <c r="C91" s="134"/>
      <c r="D91" s="131"/>
      <c r="E91" s="131"/>
      <c r="F91" s="131"/>
      <c r="G91" s="131"/>
      <c r="H91" s="131"/>
      <c r="I91" s="131"/>
      <c r="J91" s="132"/>
      <c r="K91" s="133" t="str">
        <f t="shared" si="2"/>
        <v/>
      </c>
    </row>
    <row r="92" spans="1:11" s="137" customFormat="1" ht="14.25" hidden="1" x14ac:dyDescent="0.3">
      <c r="A92" s="128"/>
      <c r="B92" s="129" t="s">
        <v>295</v>
      </c>
      <c r="C92" s="134"/>
      <c r="D92" s="131"/>
      <c r="E92" s="131"/>
      <c r="F92" s="131"/>
      <c r="G92" s="131"/>
      <c r="H92" s="131"/>
      <c r="I92" s="131"/>
      <c r="J92" s="132"/>
      <c r="K92" s="133" t="str">
        <f t="shared" si="2"/>
        <v/>
      </c>
    </row>
    <row r="93" spans="1:11" s="137" customFormat="1" ht="14.25" hidden="1" x14ac:dyDescent="0.3">
      <c r="A93" s="128"/>
      <c r="B93" s="129" t="s">
        <v>295</v>
      </c>
      <c r="C93" s="134"/>
      <c r="D93" s="131"/>
      <c r="E93" s="131"/>
      <c r="F93" s="131"/>
      <c r="G93" s="131"/>
      <c r="H93" s="131"/>
      <c r="I93" s="131"/>
      <c r="J93" s="132"/>
      <c r="K93" s="133" t="str">
        <f t="shared" si="2"/>
        <v/>
      </c>
    </row>
    <row r="94" spans="1:11" s="137" customFormat="1" ht="14.25" hidden="1" x14ac:dyDescent="0.3">
      <c r="A94" s="128"/>
      <c r="B94" s="129" t="s">
        <v>295</v>
      </c>
      <c r="C94" s="134"/>
      <c r="D94" s="131"/>
      <c r="E94" s="131"/>
      <c r="F94" s="131"/>
      <c r="G94" s="131"/>
      <c r="H94" s="131"/>
      <c r="I94" s="131"/>
      <c r="J94" s="132"/>
      <c r="K94" s="133" t="str">
        <f t="shared" si="2"/>
        <v/>
      </c>
    </row>
    <row r="95" spans="1:11" s="137" customFormat="1" ht="14.25" hidden="1" x14ac:dyDescent="0.3">
      <c r="A95" s="128"/>
      <c r="B95" s="129" t="s">
        <v>295</v>
      </c>
      <c r="C95" s="134"/>
      <c r="D95" s="131"/>
      <c r="E95" s="131"/>
      <c r="F95" s="131"/>
      <c r="G95" s="131"/>
      <c r="H95" s="131"/>
      <c r="I95" s="131"/>
      <c r="J95" s="132"/>
      <c r="K95" s="133" t="str">
        <f t="shared" si="2"/>
        <v/>
      </c>
    </row>
    <row r="96" spans="1:11" s="137" customFormat="1" ht="14.25" hidden="1" x14ac:dyDescent="0.3">
      <c r="A96" s="128"/>
      <c r="B96" s="129" t="s">
        <v>295</v>
      </c>
      <c r="C96" s="134"/>
      <c r="D96" s="131"/>
      <c r="E96" s="131"/>
      <c r="F96" s="131"/>
      <c r="G96" s="131"/>
      <c r="H96" s="131"/>
      <c r="I96" s="131"/>
      <c r="J96" s="132"/>
      <c r="K96" s="133" t="str">
        <f t="shared" si="2"/>
        <v/>
      </c>
    </row>
    <row r="97" spans="1:11" s="137" customFormat="1" ht="14.25" hidden="1" x14ac:dyDescent="0.3">
      <c r="A97" s="128"/>
      <c r="B97" s="129" t="s">
        <v>295</v>
      </c>
      <c r="C97" s="134"/>
      <c r="D97" s="131"/>
      <c r="E97" s="131"/>
      <c r="F97" s="131"/>
      <c r="G97" s="131"/>
      <c r="H97" s="131"/>
      <c r="I97" s="131"/>
      <c r="J97" s="132"/>
      <c r="K97" s="133" t="str">
        <f t="shared" si="2"/>
        <v/>
      </c>
    </row>
    <row r="98" spans="1:11" s="137" customFormat="1" ht="14.25" hidden="1" x14ac:dyDescent="0.3">
      <c r="A98" s="128"/>
      <c r="B98" s="129" t="s">
        <v>295</v>
      </c>
      <c r="C98" s="134"/>
      <c r="D98" s="131"/>
      <c r="E98" s="131"/>
      <c r="F98" s="131"/>
      <c r="G98" s="131"/>
      <c r="H98" s="131"/>
      <c r="I98" s="131"/>
      <c r="J98" s="132"/>
      <c r="K98" s="133" t="str">
        <f t="shared" si="2"/>
        <v/>
      </c>
    </row>
    <row r="99" spans="1:11" s="137" customFormat="1" ht="14.25" hidden="1" x14ac:dyDescent="0.3">
      <c r="A99" s="128"/>
      <c r="B99" s="129" t="s">
        <v>295</v>
      </c>
      <c r="C99" s="134"/>
      <c r="D99" s="131"/>
      <c r="E99" s="131"/>
      <c r="F99" s="131"/>
      <c r="G99" s="131"/>
      <c r="H99" s="131"/>
      <c r="I99" s="131"/>
      <c r="J99" s="132"/>
      <c r="K99" s="133" t="str">
        <f t="shared" si="2"/>
        <v/>
      </c>
    </row>
    <row r="100" spans="1:11" s="137" customFormat="1" ht="14.25" hidden="1" x14ac:dyDescent="0.3">
      <c r="A100" s="128"/>
      <c r="B100" s="129" t="s">
        <v>295</v>
      </c>
      <c r="C100" s="134"/>
      <c r="D100" s="131"/>
      <c r="E100" s="131"/>
      <c r="F100" s="131"/>
      <c r="G100" s="131"/>
      <c r="H100" s="131"/>
      <c r="I100" s="131"/>
      <c r="J100" s="132"/>
      <c r="K100" s="133" t="str">
        <f t="shared" si="2"/>
        <v/>
      </c>
    </row>
    <row r="101" spans="1:11" ht="14.1" hidden="1" customHeight="1" x14ac:dyDescent="0.2"/>
    <row r="102" spans="1:11" ht="14.1" hidden="1" customHeight="1" x14ac:dyDescent="0.2"/>
    <row r="103" spans="1:11" ht="14.1" hidden="1" customHeight="1" x14ac:dyDescent="0.2"/>
    <row r="104" spans="1:11" ht="14.1" hidden="1" customHeight="1" x14ac:dyDescent="0.2"/>
    <row r="105" spans="1:11" ht="14.1" hidden="1" customHeight="1" x14ac:dyDescent="0.2"/>
    <row r="106" spans="1:11" ht="14.1" hidden="1" customHeight="1" x14ac:dyDescent="0.2"/>
    <row r="107" spans="1:11" ht="14.1" hidden="1" customHeight="1" x14ac:dyDescent="0.2"/>
    <row r="108" spans="1:11" ht="14.1" hidden="1" customHeight="1" x14ac:dyDescent="0.2"/>
    <row r="109" spans="1:11" ht="14.1" hidden="1" customHeight="1" x14ac:dyDescent="0.2"/>
    <row r="110" spans="1:11" ht="14.1" hidden="1" customHeight="1" x14ac:dyDescent="0.2"/>
    <row r="111" spans="1:11" ht="14.1" hidden="1" customHeight="1" x14ac:dyDescent="0.2"/>
    <row r="112" spans="1:11" ht="14.1" hidden="1" customHeight="1" x14ac:dyDescent="0.2"/>
    <row r="113" ht="14.1" hidden="1" customHeight="1" x14ac:dyDescent="0.2"/>
    <row r="114" ht="14.1" hidden="1" customHeight="1" x14ac:dyDescent="0.2"/>
    <row r="115" ht="14.1" hidden="1" customHeight="1" x14ac:dyDescent="0.2"/>
    <row r="116" ht="14.1" hidden="1" customHeight="1" x14ac:dyDescent="0.2"/>
    <row r="117" ht="14.1" hidden="1" customHeight="1" x14ac:dyDescent="0.2"/>
    <row r="118" ht="14.1" hidden="1" customHeight="1" x14ac:dyDescent="0.2"/>
    <row r="119" ht="14.1" hidden="1" customHeight="1" x14ac:dyDescent="0.2"/>
    <row r="120" ht="14.1" hidden="1" customHeight="1" x14ac:dyDescent="0.2"/>
    <row r="121" ht="14.1" hidden="1" customHeight="1" x14ac:dyDescent="0.2"/>
    <row r="122" ht="14.1" hidden="1" customHeight="1" x14ac:dyDescent="0.2"/>
    <row r="123" ht="14.1" hidden="1" customHeight="1" x14ac:dyDescent="0.2"/>
    <row r="124" ht="14.1" hidden="1" customHeight="1" x14ac:dyDescent="0.2"/>
    <row r="125" ht="14.1" hidden="1" customHeight="1" x14ac:dyDescent="0.2"/>
    <row r="126" ht="14.1" hidden="1" customHeight="1" x14ac:dyDescent="0.2"/>
    <row r="127" ht="14.1" hidden="1" customHeight="1" x14ac:dyDescent="0.2"/>
    <row r="128" ht="14.1" hidden="1" customHeight="1" x14ac:dyDescent="0.2"/>
    <row r="129" ht="14.1" hidden="1" customHeight="1" x14ac:dyDescent="0.2"/>
    <row r="130" ht="14.1" hidden="1" customHeight="1" x14ac:dyDescent="0.2"/>
    <row r="131" ht="14.1" hidden="1" customHeight="1" x14ac:dyDescent="0.2"/>
    <row r="132" ht="14.1" hidden="1" customHeight="1" x14ac:dyDescent="0.2"/>
    <row r="133" ht="14.1" hidden="1" customHeight="1" x14ac:dyDescent="0.2"/>
    <row r="134" ht="14.1" hidden="1" customHeight="1" x14ac:dyDescent="0.2"/>
    <row r="135" ht="14.1" hidden="1" customHeight="1" x14ac:dyDescent="0.2"/>
    <row r="136" ht="14.1" hidden="1" customHeight="1" x14ac:dyDescent="0.2"/>
    <row r="137" ht="14.1" hidden="1" customHeight="1" x14ac:dyDescent="0.2"/>
    <row r="138" ht="14.1" hidden="1" customHeight="1" x14ac:dyDescent="0.2"/>
    <row r="139" ht="14.1" hidden="1" customHeight="1" x14ac:dyDescent="0.2"/>
    <row r="140" ht="14.1" hidden="1" customHeight="1" x14ac:dyDescent="0.2"/>
    <row r="141" ht="14.1" hidden="1" customHeight="1" x14ac:dyDescent="0.2"/>
    <row r="142" ht="14.1" hidden="1" customHeight="1" x14ac:dyDescent="0.2"/>
    <row r="143" ht="14.1" hidden="1" customHeight="1" x14ac:dyDescent="0.2"/>
    <row r="144" ht="14.1" hidden="1" customHeight="1" x14ac:dyDescent="0.2"/>
    <row r="145" ht="14.1" hidden="1" customHeight="1" x14ac:dyDescent="0.2"/>
    <row r="146" ht="14.1" hidden="1" customHeight="1" x14ac:dyDescent="0.2"/>
    <row r="147" ht="14.1" hidden="1" customHeight="1" x14ac:dyDescent="0.2"/>
    <row r="148" ht="14.1" hidden="1" customHeight="1" x14ac:dyDescent="0.2"/>
    <row r="149" ht="14.1" hidden="1" customHeight="1" x14ac:dyDescent="0.2"/>
    <row r="150" ht="14.1" hidden="1" customHeight="1" x14ac:dyDescent="0.2"/>
    <row r="151" ht="14.1" hidden="1" customHeight="1" x14ac:dyDescent="0.2"/>
    <row r="152" ht="14.1" hidden="1" customHeight="1" x14ac:dyDescent="0.2"/>
    <row r="153" ht="14.1" hidden="1" customHeight="1" x14ac:dyDescent="0.2"/>
    <row r="154" ht="14.1" hidden="1" customHeight="1" x14ac:dyDescent="0.2"/>
    <row r="155" ht="14.1" hidden="1" customHeight="1" x14ac:dyDescent="0.2"/>
    <row r="156" ht="14.1" hidden="1" customHeight="1" x14ac:dyDescent="0.2"/>
    <row r="157" ht="14.1" hidden="1" customHeight="1" x14ac:dyDescent="0.2"/>
    <row r="158" ht="14.1" hidden="1" customHeight="1" x14ac:dyDescent="0.2"/>
    <row r="159" ht="14.1" hidden="1" customHeight="1" x14ac:dyDescent="0.2"/>
    <row r="160" ht="14.1" hidden="1" customHeight="1" x14ac:dyDescent="0.2"/>
    <row r="161" ht="14.1" hidden="1" customHeight="1" x14ac:dyDescent="0.2"/>
    <row r="162" ht="14.1" hidden="1" customHeight="1" x14ac:dyDescent="0.2"/>
    <row r="163" ht="14.1" hidden="1" customHeight="1" x14ac:dyDescent="0.2"/>
    <row r="164" ht="14.1" hidden="1" customHeight="1" x14ac:dyDescent="0.2"/>
    <row r="165" ht="14.1" hidden="1" customHeight="1" x14ac:dyDescent="0.2"/>
    <row r="166" ht="14.1" hidden="1" customHeight="1" x14ac:dyDescent="0.2"/>
    <row r="167" ht="14.1" hidden="1" customHeight="1" x14ac:dyDescent="0.2"/>
    <row r="168" ht="14.1" hidden="1" customHeight="1" x14ac:dyDescent="0.2"/>
    <row r="169" ht="14.1" hidden="1" customHeight="1" x14ac:dyDescent="0.2"/>
    <row r="170" ht="14.1" hidden="1" customHeight="1" x14ac:dyDescent="0.2"/>
    <row r="171" ht="14.1" hidden="1" customHeight="1" x14ac:dyDescent="0.2"/>
    <row r="172" ht="14.1" hidden="1" customHeight="1" x14ac:dyDescent="0.2"/>
    <row r="173" ht="14.1" hidden="1" customHeight="1" x14ac:dyDescent="0.2"/>
    <row r="174" ht="14.1" hidden="1" customHeight="1" x14ac:dyDescent="0.2"/>
    <row r="175" ht="14.1" hidden="1" customHeight="1" x14ac:dyDescent="0.2"/>
    <row r="176" ht="14.1" hidden="1" customHeight="1" x14ac:dyDescent="0.2"/>
    <row r="177" ht="14.1" hidden="1" customHeight="1" x14ac:dyDescent="0.2"/>
    <row r="178" ht="14.1" hidden="1" customHeight="1" x14ac:dyDescent="0.2"/>
    <row r="179" ht="14.1" hidden="1" customHeight="1" x14ac:dyDescent="0.2"/>
    <row r="180" ht="14.1" hidden="1" customHeight="1" x14ac:dyDescent="0.2"/>
    <row r="181" ht="14.1" hidden="1" customHeight="1" x14ac:dyDescent="0.2"/>
    <row r="182" ht="14.1" hidden="1" customHeight="1" x14ac:dyDescent="0.2"/>
    <row r="183" ht="14.1" hidden="1" customHeight="1" x14ac:dyDescent="0.2"/>
    <row r="184" ht="14.1" hidden="1" customHeight="1" x14ac:dyDescent="0.2"/>
    <row r="185" ht="14.1" hidden="1" customHeight="1" x14ac:dyDescent="0.2"/>
    <row r="186" ht="14.1" hidden="1" customHeight="1" x14ac:dyDescent="0.2"/>
    <row r="187" ht="14.1" hidden="1" customHeight="1" x14ac:dyDescent="0.2"/>
    <row r="188" ht="14.1" hidden="1" customHeight="1" x14ac:dyDescent="0.2"/>
    <row r="189" ht="14.1" hidden="1" customHeight="1" x14ac:dyDescent="0.2"/>
    <row r="190" ht="14.1" hidden="1" customHeight="1" x14ac:dyDescent="0.2"/>
    <row r="191" ht="14.1" hidden="1" customHeight="1" x14ac:dyDescent="0.2"/>
    <row r="192" ht="14.1" hidden="1" customHeight="1" x14ac:dyDescent="0.2"/>
    <row r="193" ht="14.1" hidden="1" customHeight="1" x14ac:dyDescent="0.2"/>
    <row r="194" ht="14.1" hidden="1" customHeight="1" x14ac:dyDescent="0.2"/>
    <row r="195" ht="14.1" hidden="1" customHeight="1" x14ac:dyDescent="0.2"/>
    <row r="196" ht="14.1" hidden="1" customHeight="1" x14ac:dyDescent="0.2"/>
    <row r="197" ht="14.1" hidden="1" customHeight="1" x14ac:dyDescent="0.2"/>
    <row r="198" ht="14.1" hidden="1" customHeight="1" x14ac:dyDescent="0.2"/>
    <row r="199" ht="14.1" hidden="1" customHeight="1" x14ac:dyDescent="0.2"/>
    <row r="200" ht="14.1" hidden="1" customHeight="1" x14ac:dyDescent="0.2"/>
    <row r="201" ht="14.1" hidden="1" customHeight="1" x14ac:dyDescent="0.2"/>
    <row r="202" ht="14.1" hidden="1" customHeight="1" x14ac:dyDescent="0.2"/>
    <row r="203" ht="14.1" hidden="1" customHeight="1" x14ac:dyDescent="0.2"/>
    <row r="204" ht="14.1" hidden="1" customHeight="1" x14ac:dyDescent="0.2"/>
    <row r="205" ht="14.1" hidden="1" customHeight="1" x14ac:dyDescent="0.2"/>
    <row r="206" ht="14.1" hidden="1" customHeight="1" x14ac:dyDescent="0.2"/>
    <row r="207" ht="14.1" hidden="1" customHeight="1" x14ac:dyDescent="0.2"/>
    <row r="208" ht="14.1" hidden="1" customHeight="1" x14ac:dyDescent="0.2"/>
    <row r="209" ht="14.1" hidden="1" customHeight="1" x14ac:dyDescent="0.2"/>
    <row r="210" ht="14.1" hidden="1" customHeight="1" x14ac:dyDescent="0.2"/>
    <row r="211" ht="14.1" hidden="1" customHeight="1" x14ac:dyDescent="0.2"/>
    <row r="212" ht="14.1" hidden="1" customHeight="1" x14ac:dyDescent="0.2"/>
    <row r="213" ht="14.1" hidden="1" customHeight="1" x14ac:dyDescent="0.2"/>
    <row r="214" ht="14.1" hidden="1" customHeight="1" x14ac:dyDescent="0.2"/>
    <row r="215" ht="14.1" hidden="1" customHeight="1" x14ac:dyDescent="0.2"/>
    <row r="216" ht="14.1" hidden="1" customHeight="1" x14ac:dyDescent="0.2"/>
    <row r="217" ht="14.1" hidden="1" customHeight="1" x14ac:dyDescent="0.2"/>
    <row r="218" ht="14.1" hidden="1" customHeight="1" x14ac:dyDescent="0.2"/>
    <row r="219" ht="14.1" hidden="1" customHeight="1" x14ac:dyDescent="0.2"/>
    <row r="220" ht="14.1" hidden="1" customHeight="1" x14ac:dyDescent="0.2"/>
    <row r="221" ht="14.1" hidden="1" customHeight="1" x14ac:dyDescent="0.2"/>
    <row r="222" ht="14.1" hidden="1" customHeight="1" x14ac:dyDescent="0.2"/>
    <row r="223" ht="14.1" hidden="1" customHeight="1" x14ac:dyDescent="0.2"/>
    <row r="224" ht="14.1" hidden="1" customHeight="1" x14ac:dyDescent="0.2"/>
    <row r="225" ht="14.1" hidden="1" customHeight="1" x14ac:dyDescent="0.2"/>
    <row r="226" ht="14.1" hidden="1" customHeight="1" x14ac:dyDescent="0.2"/>
    <row r="227" ht="14.1" hidden="1" customHeight="1" x14ac:dyDescent="0.2"/>
    <row r="228" ht="14.1" hidden="1" customHeight="1" x14ac:dyDescent="0.2"/>
    <row r="229" ht="14.1" hidden="1" customHeight="1" x14ac:dyDescent="0.2"/>
    <row r="230" ht="14.1" hidden="1" customHeight="1" x14ac:dyDescent="0.2"/>
    <row r="231" ht="14.1" hidden="1" customHeight="1" x14ac:dyDescent="0.2"/>
    <row r="232" ht="14.1" hidden="1" customHeight="1" x14ac:dyDescent="0.2"/>
    <row r="233" ht="14.1" hidden="1" customHeight="1" x14ac:dyDescent="0.2"/>
    <row r="234" ht="14.1" hidden="1" customHeight="1" x14ac:dyDescent="0.2"/>
    <row r="235" ht="14.1" hidden="1" customHeight="1" x14ac:dyDescent="0.2"/>
    <row r="236" ht="14.1" hidden="1" customHeight="1" x14ac:dyDescent="0.2"/>
    <row r="237" ht="14.1" hidden="1" customHeight="1" x14ac:dyDescent="0.2"/>
    <row r="238" ht="14.1" hidden="1" customHeight="1" x14ac:dyDescent="0.2"/>
    <row r="239" ht="14.1" hidden="1" customHeight="1" x14ac:dyDescent="0.2"/>
    <row r="240" ht="14.1" hidden="1" customHeight="1" x14ac:dyDescent="0.2"/>
    <row r="241" ht="14.1" hidden="1" customHeight="1" x14ac:dyDescent="0.2"/>
    <row r="242" ht="14.1" hidden="1" customHeight="1" x14ac:dyDescent="0.2"/>
    <row r="243" ht="14.1" hidden="1" customHeight="1" x14ac:dyDescent="0.2"/>
    <row r="244" ht="14.1" hidden="1" customHeight="1" x14ac:dyDescent="0.2"/>
    <row r="245" ht="14.1" hidden="1" customHeight="1" x14ac:dyDescent="0.2"/>
    <row r="246" ht="14.1" hidden="1" customHeight="1" x14ac:dyDescent="0.2"/>
    <row r="247" ht="14.1" hidden="1" customHeight="1" x14ac:dyDescent="0.2"/>
    <row r="248" ht="14.1" hidden="1" customHeight="1" x14ac:dyDescent="0.2"/>
    <row r="249" ht="14.1" hidden="1" customHeight="1" x14ac:dyDescent="0.2"/>
    <row r="250" ht="14.1" hidden="1" customHeight="1" x14ac:dyDescent="0.2"/>
    <row r="251" ht="14.1" hidden="1" customHeight="1" x14ac:dyDescent="0.2"/>
    <row r="252" ht="14.1" hidden="1" customHeight="1" x14ac:dyDescent="0.2"/>
    <row r="253" ht="14.1" hidden="1" customHeight="1" x14ac:dyDescent="0.2"/>
    <row r="254" ht="14.1" hidden="1" customHeight="1" x14ac:dyDescent="0.2"/>
    <row r="255" ht="14.1" hidden="1" customHeight="1" x14ac:dyDescent="0.2"/>
    <row r="256" ht="14.1" hidden="1" customHeight="1" x14ac:dyDescent="0.2"/>
    <row r="257" ht="14.1" hidden="1" customHeight="1" x14ac:dyDescent="0.2"/>
    <row r="258" ht="14.1" hidden="1" customHeight="1" x14ac:dyDescent="0.2"/>
    <row r="259" ht="14.1" hidden="1" customHeight="1" x14ac:dyDescent="0.2"/>
    <row r="260" ht="14.1" hidden="1" customHeight="1" x14ac:dyDescent="0.2"/>
    <row r="261" ht="14.1" hidden="1" customHeight="1" x14ac:dyDescent="0.2"/>
    <row r="262" ht="14.1" hidden="1" customHeight="1" x14ac:dyDescent="0.2"/>
    <row r="263" ht="14.1" hidden="1" customHeight="1" x14ac:dyDescent="0.2"/>
    <row r="264" ht="14.1" hidden="1" customHeight="1" x14ac:dyDescent="0.2"/>
    <row r="265" ht="14.1" hidden="1" customHeight="1" x14ac:dyDescent="0.2"/>
    <row r="266" ht="14.1" hidden="1" customHeight="1" x14ac:dyDescent="0.2"/>
    <row r="267" ht="14.1" hidden="1" customHeight="1" x14ac:dyDescent="0.2"/>
    <row r="268" ht="14.1" hidden="1" customHeight="1" x14ac:dyDescent="0.2"/>
    <row r="269" ht="14.1" hidden="1" customHeight="1" x14ac:dyDescent="0.2"/>
    <row r="270" ht="14.1" hidden="1" customHeight="1" x14ac:dyDescent="0.2"/>
    <row r="271" ht="14.1" hidden="1" customHeight="1" x14ac:dyDescent="0.2"/>
    <row r="272" ht="14.1" hidden="1" customHeight="1" x14ac:dyDescent="0.2"/>
    <row r="273" ht="14.1" hidden="1" customHeight="1" x14ac:dyDescent="0.2"/>
    <row r="274" ht="14.1" hidden="1" customHeight="1" x14ac:dyDescent="0.2"/>
    <row r="275" ht="14.1" hidden="1" customHeight="1" x14ac:dyDescent="0.2"/>
    <row r="276" ht="14.1" hidden="1" customHeight="1" x14ac:dyDescent="0.2"/>
    <row r="277" ht="14.1" hidden="1" customHeight="1" x14ac:dyDescent="0.2"/>
    <row r="278" ht="14.1" hidden="1" customHeight="1" x14ac:dyDescent="0.2"/>
    <row r="279" ht="14.1" hidden="1" customHeight="1" x14ac:dyDescent="0.2"/>
    <row r="280" ht="14.1" hidden="1" customHeight="1" x14ac:dyDescent="0.2"/>
    <row r="281" ht="14.1" hidden="1" customHeight="1" x14ac:dyDescent="0.2"/>
    <row r="282" ht="14.1" hidden="1" customHeight="1" x14ac:dyDescent="0.2"/>
    <row r="283" ht="14.1" hidden="1" customHeight="1" x14ac:dyDescent="0.2"/>
    <row r="284" ht="14.1" hidden="1" customHeight="1" x14ac:dyDescent="0.2"/>
    <row r="285" ht="14.1" hidden="1" customHeight="1" x14ac:dyDescent="0.2"/>
    <row r="286" ht="14.1" hidden="1" customHeight="1" x14ac:dyDescent="0.2"/>
    <row r="287" ht="14.1" hidden="1" customHeight="1" x14ac:dyDescent="0.2"/>
    <row r="288" ht="14.1" hidden="1" customHeight="1" x14ac:dyDescent="0.2"/>
    <row r="289" ht="14.1" hidden="1" customHeight="1" x14ac:dyDescent="0.2"/>
    <row r="290" ht="14.1" hidden="1" customHeight="1" x14ac:dyDescent="0.2"/>
    <row r="291" ht="14.1" hidden="1" customHeight="1" x14ac:dyDescent="0.2"/>
    <row r="292" ht="14.1" hidden="1" customHeight="1" x14ac:dyDescent="0.2"/>
    <row r="293" ht="14.1" hidden="1" customHeight="1" x14ac:dyDescent="0.2"/>
    <row r="294" ht="14.1" hidden="1" customHeight="1" x14ac:dyDescent="0.2"/>
    <row r="295" ht="14.1" hidden="1" customHeight="1" x14ac:dyDescent="0.2"/>
    <row r="296" ht="14.1" hidden="1" customHeight="1" x14ac:dyDescent="0.2"/>
    <row r="297" ht="14.1" hidden="1" customHeight="1" x14ac:dyDescent="0.2"/>
    <row r="298" ht="14.1" hidden="1" customHeight="1" x14ac:dyDescent="0.2"/>
    <row r="299" ht="14.1" hidden="1" customHeight="1" x14ac:dyDescent="0.2"/>
    <row r="300" ht="14.1" hidden="1" customHeight="1" x14ac:dyDescent="0.2"/>
    <row r="301" ht="14.1" hidden="1" customHeight="1" x14ac:dyDescent="0.2"/>
    <row r="302" ht="14.1" hidden="1" customHeight="1" x14ac:dyDescent="0.2"/>
    <row r="303" ht="14.1" hidden="1" customHeight="1" x14ac:dyDescent="0.2"/>
    <row r="304" ht="14.1" hidden="1" customHeight="1" x14ac:dyDescent="0.2"/>
    <row r="305" ht="14.1" hidden="1" customHeight="1" x14ac:dyDescent="0.2"/>
    <row r="306" ht="14.1" hidden="1" customHeight="1" x14ac:dyDescent="0.2"/>
    <row r="307" ht="14.1" hidden="1" customHeight="1" x14ac:dyDescent="0.2"/>
    <row r="308" ht="14.1" hidden="1" customHeight="1" x14ac:dyDescent="0.2"/>
    <row r="309" ht="14.1" hidden="1" customHeight="1" x14ac:dyDescent="0.2"/>
    <row r="310" ht="14.1" hidden="1" customHeight="1" x14ac:dyDescent="0.2"/>
    <row r="311" ht="14.1" hidden="1" customHeight="1" x14ac:dyDescent="0.2"/>
    <row r="312" ht="14.1" hidden="1" customHeight="1" x14ac:dyDescent="0.2"/>
    <row r="313" ht="14.1" hidden="1" customHeight="1" x14ac:dyDescent="0.2"/>
    <row r="314" ht="14.1" hidden="1" customHeight="1" x14ac:dyDescent="0.2"/>
    <row r="315" ht="14.1" hidden="1" customHeight="1" x14ac:dyDescent="0.2"/>
    <row r="316" ht="14.1" hidden="1" customHeight="1" x14ac:dyDescent="0.2"/>
    <row r="317" ht="14.1" hidden="1" customHeight="1" x14ac:dyDescent="0.2"/>
    <row r="318" ht="14.1" hidden="1" customHeight="1" x14ac:dyDescent="0.2"/>
    <row r="319" ht="14.1" hidden="1" customHeight="1" x14ac:dyDescent="0.2"/>
    <row r="320" ht="14.1" hidden="1" customHeight="1" x14ac:dyDescent="0.2"/>
    <row r="321" ht="14.1" hidden="1" customHeight="1" x14ac:dyDescent="0.2"/>
    <row r="322" ht="14.1" hidden="1" customHeight="1" x14ac:dyDescent="0.2"/>
    <row r="323" ht="14.1" hidden="1" customHeight="1" x14ac:dyDescent="0.2"/>
    <row r="324" ht="14.1" hidden="1" customHeight="1" x14ac:dyDescent="0.2"/>
    <row r="325" ht="14.1" hidden="1" customHeight="1" x14ac:dyDescent="0.2"/>
    <row r="326" ht="14.1" hidden="1" customHeight="1" x14ac:dyDescent="0.2"/>
    <row r="327" ht="14.1" hidden="1" customHeight="1" x14ac:dyDescent="0.2"/>
    <row r="328" ht="14.1" hidden="1" customHeight="1" x14ac:dyDescent="0.2"/>
    <row r="329" ht="14.1" hidden="1" customHeight="1" x14ac:dyDescent="0.2"/>
    <row r="330" ht="14.1" hidden="1" customHeight="1" x14ac:dyDescent="0.2"/>
    <row r="331" ht="14.1" hidden="1" customHeight="1" x14ac:dyDescent="0.2"/>
    <row r="332" ht="14.1" hidden="1" customHeight="1" x14ac:dyDescent="0.2"/>
    <row r="333" ht="14.1" hidden="1" customHeight="1" x14ac:dyDescent="0.2"/>
    <row r="334" ht="14.1" hidden="1" customHeight="1" x14ac:dyDescent="0.2"/>
    <row r="335" ht="14.1" hidden="1" customHeight="1" x14ac:dyDescent="0.2"/>
    <row r="336" ht="14.1" hidden="1" customHeight="1" x14ac:dyDescent="0.2"/>
    <row r="337" ht="14.1" hidden="1" customHeight="1" x14ac:dyDescent="0.2"/>
    <row r="338" ht="14.1" hidden="1" customHeight="1" x14ac:dyDescent="0.2"/>
    <row r="339" ht="14.1" hidden="1" customHeight="1" x14ac:dyDescent="0.2"/>
    <row r="340" ht="14.1" hidden="1" customHeight="1" x14ac:dyDescent="0.2"/>
    <row r="341" ht="14.1" hidden="1" customHeight="1" x14ac:dyDescent="0.2"/>
    <row r="342" ht="14.1" hidden="1" customHeight="1" x14ac:dyDescent="0.2"/>
    <row r="343" ht="14.1" hidden="1" customHeight="1" x14ac:dyDescent="0.2"/>
    <row r="344" ht="14.1" hidden="1" customHeight="1" x14ac:dyDescent="0.2"/>
    <row r="345" ht="14.1" hidden="1" customHeight="1" x14ac:dyDescent="0.2"/>
    <row r="346" ht="14.1" hidden="1" customHeight="1" x14ac:dyDescent="0.2"/>
    <row r="347" ht="14.1" hidden="1" customHeight="1" x14ac:dyDescent="0.2"/>
    <row r="348" ht="14.1" hidden="1" customHeight="1" x14ac:dyDescent="0.2"/>
    <row r="349" ht="14.1" hidden="1" customHeight="1" x14ac:dyDescent="0.2"/>
    <row r="350" ht="14.1" hidden="1" customHeight="1" x14ac:dyDescent="0.2"/>
    <row r="351" ht="14.1" hidden="1" customHeight="1" x14ac:dyDescent="0.2"/>
    <row r="352" ht="14.1" hidden="1" customHeight="1" x14ac:dyDescent="0.2"/>
    <row r="353" ht="14.1" hidden="1" customHeight="1" x14ac:dyDescent="0.2"/>
    <row r="354" ht="14.1" hidden="1" customHeight="1" x14ac:dyDescent="0.2"/>
    <row r="355" ht="14.1" hidden="1" customHeight="1" x14ac:dyDescent="0.2"/>
    <row r="356" ht="14.1" hidden="1" customHeight="1" x14ac:dyDescent="0.2"/>
    <row r="357" ht="14.1" hidden="1" customHeight="1" x14ac:dyDescent="0.2"/>
    <row r="358" ht="14.1" hidden="1" customHeight="1" x14ac:dyDescent="0.2"/>
    <row r="359" ht="14.1" hidden="1" customHeight="1" x14ac:dyDescent="0.2"/>
    <row r="360" ht="14.1" hidden="1" customHeight="1" x14ac:dyDescent="0.2"/>
    <row r="361" ht="14.1" hidden="1" customHeight="1" x14ac:dyDescent="0.2"/>
    <row r="362" ht="14.1" hidden="1" customHeight="1" x14ac:dyDescent="0.2"/>
    <row r="363" ht="14.1" hidden="1" customHeight="1" x14ac:dyDescent="0.2"/>
    <row r="364" ht="14.1" hidden="1" customHeight="1" x14ac:dyDescent="0.2"/>
    <row r="365" ht="14.1" hidden="1" customHeight="1" x14ac:dyDescent="0.2"/>
    <row r="366" ht="14.1" hidden="1" customHeight="1" x14ac:dyDescent="0.2"/>
    <row r="367" ht="14.1" hidden="1" customHeight="1" x14ac:dyDescent="0.2"/>
    <row r="368" ht="14.1" hidden="1" customHeight="1" x14ac:dyDescent="0.2"/>
    <row r="369" ht="14.1" hidden="1" customHeight="1" x14ac:dyDescent="0.2"/>
    <row r="370" ht="14.1" hidden="1" customHeight="1" x14ac:dyDescent="0.2"/>
    <row r="371" ht="14.1" hidden="1" customHeight="1" x14ac:dyDescent="0.2"/>
    <row r="372" ht="14.1" hidden="1" customHeight="1" x14ac:dyDescent="0.2"/>
    <row r="373" ht="14.1" hidden="1" customHeight="1" x14ac:dyDescent="0.2"/>
    <row r="374" ht="14.1" hidden="1" customHeight="1" x14ac:dyDescent="0.2"/>
    <row r="375" ht="14.1" hidden="1" customHeight="1" x14ac:dyDescent="0.2"/>
    <row r="376" ht="14.1" hidden="1" customHeight="1" x14ac:dyDescent="0.2"/>
    <row r="377" ht="14.1" hidden="1" customHeight="1" x14ac:dyDescent="0.2"/>
    <row r="378" ht="14.1" hidden="1" customHeight="1" x14ac:dyDescent="0.2"/>
    <row r="379" ht="14.1" hidden="1" customHeight="1" x14ac:dyDescent="0.2"/>
    <row r="380" ht="14.1" hidden="1" customHeight="1" x14ac:dyDescent="0.2"/>
    <row r="381" ht="14.1" hidden="1" customHeight="1" x14ac:dyDescent="0.2"/>
    <row r="382" ht="14.1" hidden="1" customHeight="1" x14ac:dyDescent="0.2"/>
    <row r="383" ht="14.1" hidden="1" customHeight="1" x14ac:dyDescent="0.2"/>
    <row r="384" ht="14.1" hidden="1" customHeight="1" x14ac:dyDescent="0.2"/>
    <row r="385" ht="14.1" hidden="1" customHeight="1" x14ac:dyDescent="0.2"/>
    <row r="386" ht="14.1" hidden="1" customHeight="1" x14ac:dyDescent="0.2"/>
    <row r="387" ht="14.1" hidden="1" customHeight="1" x14ac:dyDescent="0.2"/>
    <row r="388" ht="14.1" hidden="1" customHeight="1" x14ac:dyDescent="0.2"/>
    <row r="389" ht="14.1" hidden="1" customHeight="1" x14ac:dyDescent="0.2"/>
    <row r="390" ht="14.1" hidden="1" customHeight="1" x14ac:dyDescent="0.2"/>
    <row r="391" ht="14.1" hidden="1" customHeight="1" x14ac:dyDescent="0.2"/>
    <row r="392" ht="14.1" hidden="1" customHeight="1" x14ac:dyDescent="0.2"/>
    <row r="393" ht="14.1" hidden="1" customHeight="1" x14ac:dyDescent="0.2"/>
    <row r="394" ht="14.1" hidden="1" customHeight="1" x14ac:dyDescent="0.2"/>
    <row r="395" ht="14.1" hidden="1" customHeight="1" x14ac:dyDescent="0.2"/>
    <row r="396" ht="14.1" hidden="1" customHeight="1" x14ac:dyDescent="0.2"/>
    <row r="397" ht="14.1" hidden="1" customHeight="1" x14ac:dyDescent="0.2"/>
    <row r="398" ht="14.1" hidden="1" customHeight="1" x14ac:dyDescent="0.2"/>
    <row r="399" ht="14.1" hidden="1" customHeight="1" x14ac:dyDescent="0.2"/>
    <row r="400" ht="14.1" hidden="1" customHeight="1" x14ac:dyDescent="0.2"/>
    <row r="401" ht="14.1" hidden="1" customHeight="1" x14ac:dyDescent="0.2"/>
    <row r="402" ht="14.1" hidden="1" customHeight="1" x14ac:dyDescent="0.2"/>
    <row r="403" ht="14.1" hidden="1" customHeight="1" x14ac:dyDescent="0.2"/>
    <row r="404" ht="14.1" hidden="1" customHeight="1" x14ac:dyDescent="0.2"/>
    <row r="405" ht="14.1" hidden="1" customHeight="1" x14ac:dyDescent="0.2"/>
    <row r="406" ht="14.1" hidden="1" customHeight="1" x14ac:dyDescent="0.2"/>
    <row r="407" ht="14.1" hidden="1" customHeight="1" x14ac:dyDescent="0.2"/>
    <row r="408" ht="14.1" hidden="1" customHeight="1" x14ac:dyDescent="0.2"/>
    <row r="409" ht="14.1" hidden="1" customHeight="1" x14ac:dyDescent="0.2"/>
    <row r="410" ht="14.1" hidden="1" customHeight="1" x14ac:dyDescent="0.2"/>
    <row r="411" ht="14.1" hidden="1" customHeight="1" x14ac:dyDescent="0.2"/>
    <row r="412" ht="14.1" hidden="1" customHeight="1" x14ac:dyDescent="0.2"/>
    <row r="413" ht="14.1" hidden="1" customHeight="1" x14ac:dyDescent="0.2"/>
    <row r="414" ht="14.1" hidden="1" customHeight="1" x14ac:dyDescent="0.2"/>
    <row r="415" ht="14.1" hidden="1" customHeight="1" x14ac:dyDescent="0.2"/>
    <row r="416" ht="14.1" hidden="1" customHeight="1" x14ac:dyDescent="0.2"/>
    <row r="417" ht="14.1" hidden="1" customHeight="1" x14ac:dyDescent="0.2"/>
    <row r="418" ht="14.1" hidden="1" customHeight="1" x14ac:dyDescent="0.2"/>
    <row r="419" ht="14.1" hidden="1" customHeight="1" x14ac:dyDescent="0.2"/>
    <row r="420" ht="14.1" hidden="1" customHeight="1" x14ac:dyDescent="0.2"/>
    <row r="421" ht="14.1" hidden="1" customHeight="1" x14ac:dyDescent="0.2"/>
    <row r="422" ht="14.1" hidden="1" customHeight="1" x14ac:dyDescent="0.2"/>
    <row r="423" ht="14.1" hidden="1" customHeight="1" x14ac:dyDescent="0.2"/>
    <row r="424" ht="14.1" hidden="1" customHeight="1" x14ac:dyDescent="0.2"/>
    <row r="425" ht="14.1" hidden="1" customHeight="1" x14ac:dyDescent="0.2"/>
    <row r="426" ht="14.1" hidden="1" customHeight="1" x14ac:dyDescent="0.2"/>
    <row r="427" ht="14.1" hidden="1" customHeight="1" x14ac:dyDescent="0.2"/>
    <row r="428" ht="14.1" hidden="1" customHeight="1" x14ac:dyDescent="0.2"/>
    <row r="429" ht="14.1" hidden="1" customHeight="1" x14ac:dyDescent="0.2"/>
    <row r="430" ht="14.1" hidden="1" customHeight="1" x14ac:dyDescent="0.2"/>
    <row r="431" ht="14.1" hidden="1" customHeight="1" x14ac:dyDescent="0.2"/>
    <row r="432" ht="14.1" hidden="1" customHeight="1" x14ac:dyDescent="0.2"/>
    <row r="433" ht="14.1" hidden="1" customHeight="1" x14ac:dyDescent="0.2"/>
    <row r="434" ht="14.1" hidden="1" customHeight="1" x14ac:dyDescent="0.2"/>
    <row r="435" ht="14.1" hidden="1" customHeight="1" x14ac:dyDescent="0.2"/>
    <row r="436" ht="14.1" hidden="1" customHeight="1" x14ac:dyDescent="0.2"/>
    <row r="437" ht="14.1" hidden="1" customHeight="1" x14ac:dyDescent="0.2"/>
    <row r="438" ht="14.1" hidden="1" customHeight="1" x14ac:dyDescent="0.2"/>
    <row r="439" ht="14.1" hidden="1" customHeight="1" x14ac:dyDescent="0.2"/>
    <row r="440" ht="14.1" hidden="1" customHeight="1" x14ac:dyDescent="0.2"/>
    <row r="441" ht="14.1" hidden="1" customHeight="1" x14ac:dyDescent="0.2"/>
    <row r="442" ht="14.1" hidden="1" customHeight="1" x14ac:dyDescent="0.2"/>
    <row r="443" ht="14.1" hidden="1" customHeight="1" x14ac:dyDescent="0.2"/>
    <row r="444" ht="14.1" hidden="1" customHeight="1" x14ac:dyDescent="0.2"/>
    <row r="445" ht="14.1" hidden="1" customHeight="1" x14ac:dyDescent="0.2"/>
    <row r="446" ht="14.1" hidden="1" customHeight="1" x14ac:dyDescent="0.2"/>
    <row r="447" ht="14.1" hidden="1" customHeight="1" x14ac:dyDescent="0.2"/>
    <row r="448" ht="14.1" hidden="1" customHeight="1" x14ac:dyDescent="0.2"/>
    <row r="449" ht="14.1" hidden="1" customHeight="1" x14ac:dyDescent="0.2"/>
    <row r="450" ht="14.1" hidden="1" customHeight="1" x14ac:dyDescent="0.2"/>
    <row r="451" ht="14.1" hidden="1" customHeight="1" x14ac:dyDescent="0.2"/>
    <row r="452" ht="14.1" hidden="1" customHeight="1" x14ac:dyDescent="0.2"/>
    <row r="453" ht="14.1" hidden="1" customHeight="1" x14ac:dyDescent="0.2"/>
    <row r="454" ht="14.1" hidden="1" customHeight="1" x14ac:dyDescent="0.2"/>
    <row r="455" ht="14.1" hidden="1" customHeight="1" x14ac:dyDescent="0.2"/>
    <row r="456" ht="14.1" hidden="1" customHeight="1" x14ac:dyDescent="0.2"/>
    <row r="457" ht="14.1" hidden="1" customHeight="1" x14ac:dyDescent="0.2"/>
    <row r="458" ht="14.1" hidden="1" customHeight="1" x14ac:dyDescent="0.2"/>
    <row r="459" ht="14.1" hidden="1" customHeight="1" x14ac:dyDescent="0.2"/>
    <row r="460" ht="14.1" hidden="1" customHeight="1" x14ac:dyDescent="0.2"/>
    <row r="461" ht="14.1" hidden="1" customHeight="1" x14ac:dyDescent="0.2"/>
    <row r="462" ht="14.1" hidden="1" customHeight="1" x14ac:dyDescent="0.2"/>
    <row r="463" ht="14.1" hidden="1" customHeight="1" x14ac:dyDescent="0.2"/>
    <row r="464" ht="14.1" hidden="1" customHeight="1" x14ac:dyDescent="0.2"/>
    <row r="465" ht="14.1" hidden="1" customHeight="1" x14ac:dyDescent="0.2"/>
    <row r="466" ht="14.1" hidden="1" customHeight="1" x14ac:dyDescent="0.2"/>
    <row r="467" ht="14.1" hidden="1" customHeight="1" x14ac:dyDescent="0.2"/>
    <row r="468" ht="14.1" hidden="1" customHeight="1" x14ac:dyDescent="0.2"/>
    <row r="469" ht="14.1" hidden="1" customHeight="1" x14ac:dyDescent="0.2"/>
    <row r="470" ht="14.1" hidden="1" customHeight="1" x14ac:dyDescent="0.2"/>
    <row r="471" ht="14.1" hidden="1" customHeight="1" x14ac:dyDescent="0.2"/>
    <row r="472" ht="14.1" hidden="1" customHeight="1" x14ac:dyDescent="0.2"/>
    <row r="473" ht="14.1" hidden="1" customHeight="1" x14ac:dyDescent="0.2"/>
    <row r="474" ht="14.1" hidden="1" customHeight="1" x14ac:dyDescent="0.2"/>
    <row r="475" ht="14.1" hidden="1" customHeight="1" x14ac:dyDescent="0.2"/>
    <row r="476" ht="14.1" hidden="1" customHeight="1" x14ac:dyDescent="0.2"/>
    <row r="477" ht="14.1" hidden="1" customHeight="1" x14ac:dyDescent="0.2"/>
    <row r="478" ht="14.1" hidden="1" customHeight="1" x14ac:dyDescent="0.2"/>
    <row r="479" ht="14.1" hidden="1" customHeight="1" x14ac:dyDescent="0.2"/>
    <row r="480" ht="14.1" hidden="1" customHeight="1" x14ac:dyDescent="0.2"/>
    <row r="481" ht="14.1" hidden="1" customHeight="1" x14ac:dyDescent="0.2"/>
    <row r="482" ht="14.1" hidden="1" customHeight="1" x14ac:dyDescent="0.2"/>
    <row r="483" ht="14.1" hidden="1" customHeight="1" x14ac:dyDescent="0.2"/>
    <row r="484" ht="14.1" hidden="1" customHeight="1" x14ac:dyDescent="0.2"/>
    <row r="485" ht="14.1" hidden="1" customHeight="1" x14ac:dyDescent="0.2"/>
    <row r="486" ht="14.1" hidden="1" customHeight="1" x14ac:dyDescent="0.2"/>
    <row r="487" ht="14.1" hidden="1" customHeight="1" x14ac:dyDescent="0.2"/>
    <row r="488" ht="14.1" hidden="1" customHeight="1" x14ac:dyDescent="0.2"/>
    <row r="489" ht="14.1" hidden="1" customHeight="1" x14ac:dyDescent="0.2"/>
    <row r="490" ht="14.1" hidden="1" customHeight="1" x14ac:dyDescent="0.2"/>
    <row r="491" ht="14.1" hidden="1" customHeight="1" x14ac:dyDescent="0.2"/>
    <row r="492" ht="14.1" hidden="1" customHeight="1" x14ac:dyDescent="0.2"/>
    <row r="493" ht="14.1" hidden="1" customHeight="1" x14ac:dyDescent="0.2"/>
    <row r="494" ht="14.1" hidden="1" customHeight="1" x14ac:dyDescent="0.2"/>
    <row r="495" ht="14.1" hidden="1" customHeight="1" x14ac:dyDescent="0.2"/>
    <row r="496" ht="14.1" hidden="1" customHeight="1" x14ac:dyDescent="0.2"/>
    <row r="497" ht="14.1" hidden="1" customHeight="1" x14ac:dyDescent="0.2"/>
    <row r="498" ht="14.1" hidden="1" customHeight="1" x14ac:dyDescent="0.2"/>
    <row r="499" ht="14.1" hidden="1" customHeight="1" x14ac:dyDescent="0.2"/>
    <row r="500" ht="14.1" hidden="1" customHeight="1" x14ac:dyDescent="0.2"/>
  </sheetData>
  <sheetProtection algorithmName="SHA-512" hashValue="V7zL/ZXMvG1SQvIC6EA8whWXcAbd4sSLb0YP68u/3Ft6W2B38mIY99IPMpFkSNmjJDCx8R+FKc4/qHD7bOohuw==" saltValue="hmNnW7AunAJ5duCnoRKCUA==" spinCount="100000" sheet="1"/>
  <mergeCells count="4">
    <mergeCell ref="J4:J5"/>
    <mergeCell ref="D3:I3"/>
    <mergeCell ref="A4:C5"/>
    <mergeCell ref="D4:I5"/>
  </mergeCells>
  <conditionalFormatting sqref="A7:A100">
    <cfRule type="expression" dxfId="813" priority="191">
      <formula>A7="x"</formula>
    </cfRule>
  </conditionalFormatting>
  <conditionalFormatting sqref="B7:B100">
    <cfRule type="expression" dxfId="812" priority="167">
      <formula>A7="x"</formula>
    </cfRule>
    <cfRule type="expression" dxfId="811" priority="190">
      <formula>RIGHT(C7,1)=":"</formula>
    </cfRule>
  </conditionalFormatting>
  <conditionalFormatting sqref="E7:K9 E11:K12 F10:I10 K10 E14:K14 E13:I13 K13 E16:K21 E15:I15 K15 E26:K29 E22:I25 K22:K25 E31:K39 F30:K30 E49:K49 E48:I48 K48 E53:K100 E50:I52 K50:K52 E41:K47 F40:I40 K40">
    <cfRule type="expression" dxfId="810" priority="177">
      <formula>$A7="x"</formula>
    </cfRule>
    <cfRule type="expression" dxfId="809" priority="184">
      <formula>RIGHT($C7,1)=":"</formula>
    </cfRule>
  </conditionalFormatting>
  <conditionalFormatting sqref="D7 D10 D19 D40 D49 D57:D100">
    <cfRule type="expression" dxfId="808" priority="169">
      <formula>A7="x"</formula>
    </cfRule>
    <cfRule type="expression" dxfId="807" priority="170">
      <formula>RIGHT(C7,1)=":"</formula>
    </cfRule>
  </conditionalFormatting>
  <conditionalFormatting sqref="D7:J7 D19:J19 E8:J9 D10 F10:I10 E11:J12 E13:I13 E14:J14 E15:I15 E20:J21 E22:I25 E26:J29 F30:J30 E31:J39 D49:J49 E41:J47 E48:I48 D57:J100 E50:I52 E53:J56 E16:J18 D40 F40:I40">
    <cfRule type="expression" dxfId="806" priority="176">
      <formula>$K7="Invalid"</formula>
    </cfRule>
  </conditionalFormatting>
  <conditionalFormatting sqref="D7:I7 D19:I19 E8:I9 D10 F10:I10 E20:I29 F30:I30 E31:I39 D49:I49 E41:I48 D57:I100 E50:I56 E11:I18 D40 F40:I40">
    <cfRule type="expression" dxfId="805" priority="175">
      <formula>AND($K7="Invalid",D7="x")</formula>
    </cfRule>
  </conditionalFormatting>
  <conditionalFormatting sqref="K7:K100">
    <cfRule type="cellIs" dxfId="804" priority="168" operator="equal">
      <formula>"Invalid"</formula>
    </cfRule>
  </conditionalFormatting>
  <conditionalFormatting sqref="C7:C100">
    <cfRule type="expression" dxfId="803" priority="4798">
      <formula>A7="x"</formula>
    </cfRule>
    <cfRule type="expression" dxfId="802" priority="4799">
      <formula>RIGHT(C7,1)=":"</formula>
    </cfRule>
    <cfRule type="expression" dxfId="801" priority="4800">
      <formula>#REF!="D"</formula>
    </cfRule>
    <cfRule type="expression" dxfId="800" priority="4801">
      <formula>#REF!="A"</formula>
    </cfRule>
    <cfRule type="expression" dxfId="799" priority="4802">
      <formula>#REF!="E"</formula>
    </cfRule>
  </conditionalFormatting>
  <conditionalFormatting sqref="D8">
    <cfRule type="expression" dxfId="798" priority="163">
      <formula>A8="x"</formula>
    </cfRule>
    <cfRule type="expression" dxfId="797" priority="164">
      <formula>RIGHT(C8,1)=":"</formula>
    </cfRule>
  </conditionalFormatting>
  <conditionalFormatting sqref="D8">
    <cfRule type="expression" dxfId="796" priority="166">
      <formula>$K8="Invalid"</formula>
    </cfRule>
  </conditionalFormatting>
  <conditionalFormatting sqref="D8">
    <cfRule type="expression" dxfId="795" priority="165">
      <formula>AND($K8="Invalid",D8="x")</formula>
    </cfRule>
  </conditionalFormatting>
  <conditionalFormatting sqref="D9">
    <cfRule type="expression" dxfId="794" priority="159">
      <formula>A9="x"</formula>
    </cfRule>
    <cfRule type="expression" dxfId="793" priority="160">
      <formula>RIGHT(C9,1)=":"</formula>
    </cfRule>
  </conditionalFormatting>
  <conditionalFormatting sqref="D9">
    <cfRule type="expression" dxfId="792" priority="162">
      <formula>$K9="Invalid"</formula>
    </cfRule>
  </conditionalFormatting>
  <conditionalFormatting sqref="D9">
    <cfRule type="expression" dxfId="791" priority="161">
      <formula>AND($K9="Invalid",D9="x")</formula>
    </cfRule>
  </conditionalFormatting>
  <conditionalFormatting sqref="E10">
    <cfRule type="expression" dxfId="790" priority="155">
      <formula>B10="x"</formula>
    </cfRule>
    <cfRule type="expression" dxfId="789" priority="156">
      <formula>RIGHT(D10,1)=":"</formula>
    </cfRule>
  </conditionalFormatting>
  <conditionalFormatting sqref="E10">
    <cfRule type="expression" dxfId="788" priority="158">
      <formula>$K10="Invalid"</formula>
    </cfRule>
  </conditionalFormatting>
  <conditionalFormatting sqref="E10">
    <cfRule type="expression" dxfId="787" priority="157">
      <formula>AND($K10="Invalid",E10="x")</formula>
    </cfRule>
  </conditionalFormatting>
  <conditionalFormatting sqref="J10">
    <cfRule type="expression" dxfId="786" priority="153">
      <formula>$A10="x"</formula>
    </cfRule>
    <cfRule type="expression" dxfId="785" priority="154">
      <formula>RIGHT($C10,1)=":"</formula>
    </cfRule>
  </conditionalFormatting>
  <conditionalFormatting sqref="J10">
    <cfRule type="expression" dxfId="784" priority="152">
      <formula>$K10="Invalid"</formula>
    </cfRule>
  </conditionalFormatting>
  <conditionalFormatting sqref="D11">
    <cfRule type="expression" dxfId="783" priority="148">
      <formula>A11="x"</formula>
    </cfRule>
    <cfRule type="expression" dxfId="782" priority="149">
      <formula>RIGHT(C11,1)=":"</formula>
    </cfRule>
  </conditionalFormatting>
  <conditionalFormatting sqref="D11">
    <cfRule type="expression" dxfId="781" priority="151">
      <formula>$K11="Invalid"</formula>
    </cfRule>
  </conditionalFormatting>
  <conditionalFormatting sqref="D11">
    <cfRule type="expression" dxfId="780" priority="150">
      <formula>AND($K11="Invalid",D11="x")</formula>
    </cfRule>
  </conditionalFormatting>
  <conditionalFormatting sqref="D12">
    <cfRule type="expression" dxfId="779" priority="144">
      <formula>A12="x"</formula>
    </cfRule>
    <cfRule type="expression" dxfId="778" priority="145">
      <formula>RIGHT(C12,1)=":"</formula>
    </cfRule>
  </conditionalFormatting>
  <conditionalFormatting sqref="D12">
    <cfRule type="expression" dxfId="777" priority="147">
      <formula>$K12="Invalid"</formula>
    </cfRule>
  </conditionalFormatting>
  <conditionalFormatting sqref="D12">
    <cfRule type="expression" dxfId="776" priority="146">
      <formula>AND($K12="Invalid",D12="x")</formula>
    </cfRule>
  </conditionalFormatting>
  <conditionalFormatting sqref="D13">
    <cfRule type="expression" dxfId="775" priority="140">
      <formula>A13="x"</formula>
    </cfRule>
    <cfRule type="expression" dxfId="774" priority="141">
      <formula>RIGHT(C13,1)=":"</formula>
    </cfRule>
  </conditionalFormatting>
  <conditionalFormatting sqref="D13">
    <cfRule type="expression" dxfId="773" priority="143">
      <formula>$K13="Invalid"</formula>
    </cfRule>
  </conditionalFormatting>
  <conditionalFormatting sqref="D13">
    <cfRule type="expression" dxfId="772" priority="142">
      <formula>AND($K13="Invalid",D13="x")</formula>
    </cfRule>
  </conditionalFormatting>
  <conditionalFormatting sqref="J13">
    <cfRule type="expression" dxfId="771" priority="138">
      <formula>$A13="x"</formula>
    </cfRule>
    <cfRule type="expression" dxfId="770" priority="139">
      <formula>RIGHT($C13,1)=":"</formula>
    </cfRule>
  </conditionalFormatting>
  <conditionalFormatting sqref="J13">
    <cfRule type="expression" dxfId="769" priority="137">
      <formula>$K13="Invalid"</formula>
    </cfRule>
  </conditionalFormatting>
  <conditionalFormatting sqref="D14">
    <cfRule type="expression" dxfId="768" priority="133">
      <formula>A14="x"</formula>
    </cfRule>
    <cfRule type="expression" dxfId="767" priority="134">
      <formula>RIGHT(C14,1)=":"</formula>
    </cfRule>
  </conditionalFormatting>
  <conditionalFormatting sqref="D14">
    <cfRule type="expression" dxfId="766" priority="136">
      <formula>$K14="Invalid"</formula>
    </cfRule>
  </conditionalFormatting>
  <conditionalFormatting sqref="D14">
    <cfRule type="expression" dxfId="765" priority="135">
      <formula>AND($K14="Invalid",D14="x")</formula>
    </cfRule>
  </conditionalFormatting>
  <conditionalFormatting sqref="D15">
    <cfRule type="expression" dxfId="764" priority="129">
      <formula>A15="x"</formula>
    </cfRule>
    <cfRule type="expression" dxfId="763" priority="130">
      <formula>RIGHT(C15,1)=":"</formula>
    </cfRule>
  </conditionalFormatting>
  <conditionalFormatting sqref="D15">
    <cfRule type="expression" dxfId="762" priority="132">
      <formula>$K15="Invalid"</formula>
    </cfRule>
  </conditionalFormatting>
  <conditionalFormatting sqref="D15">
    <cfRule type="expression" dxfId="761" priority="131">
      <formula>AND($K15="Invalid",D15="x")</formula>
    </cfRule>
  </conditionalFormatting>
  <conditionalFormatting sqref="J15">
    <cfRule type="expression" dxfId="760" priority="127">
      <formula>$A15="x"</formula>
    </cfRule>
    <cfRule type="expression" dxfId="759" priority="128">
      <formula>RIGHT($C15,1)=":"</formula>
    </cfRule>
  </conditionalFormatting>
  <conditionalFormatting sqref="J15">
    <cfRule type="expression" dxfId="758" priority="126">
      <formula>$K15="Invalid"</formula>
    </cfRule>
  </conditionalFormatting>
  <conditionalFormatting sqref="D20:D27">
    <cfRule type="expression" dxfId="757" priority="122">
      <formula>A20="x"</formula>
    </cfRule>
    <cfRule type="expression" dxfId="756" priority="123">
      <formula>RIGHT(C20,1)=":"</formula>
    </cfRule>
  </conditionalFormatting>
  <conditionalFormatting sqref="D20:D27">
    <cfRule type="expression" dxfId="755" priority="125">
      <formula>$K20="Invalid"</formula>
    </cfRule>
  </conditionalFormatting>
  <conditionalFormatting sqref="D20:D27">
    <cfRule type="expression" dxfId="754" priority="124">
      <formula>AND($K20="Invalid",D20="x")</formula>
    </cfRule>
  </conditionalFormatting>
  <conditionalFormatting sqref="J22">
    <cfRule type="expression" dxfId="753" priority="120">
      <formula>$A22="x"</formula>
    </cfRule>
    <cfRule type="expression" dxfId="752" priority="121">
      <formula>RIGHT($C22,1)=":"</formula>
    </cfRule>
  </conditionalFormatting>
  <conditionalFormatting sqref="J22">
    <cfRule type="expression" dxfId="751" priority="119">
      <formula>$K22="Invalid"</formula>
    </cfRule>
  </conditionalFormatting>
  <conditionalFormatting sqref="J23">
    <cfRule type="expression" dxfId="750" priority="117">
      <formula>$A23="x"</formula>
    </cfRule>
    <cfRule type="expression" dxfId="749" priority="118">
      <formula>RIGHT($C23,1)=":"</formula>
    </cfRule>
  </conditionalFormatting>
  <conditionalFormatting sqref="J23">
    <cfRule type="expression" dxfId="748" priority="116">
      <formula>$K23="Invalid"</formula>
    </cfRule>
  </conditionalFormatting>
  <conditionalFormatting sqref="J24">
    <cfRule type="expression" dxfId="747" priority="114">
      <formula>$A24="x"</formula>
    </cfRule>
    <cfRule type="expression" dxfId="746" priority="115">
      <formula>RIGHT($C24,1)=":"</formula>
    </cfRule>
  </conditionalFormatting>
  <conditionalFormatting sqref="J24">
    <cfRule type="expression" dxfId="745" priority="113">
      <formula>$K24="Invalid"</formula>
    </cfRule>
  </conditionalFormatting>
  <conditionalFormatting sqref="J25">
    <cfRule type="expression" dxfId="744" priority="111">
      <formula>$A25="x"</formula>
    </cfRule>
    <cfRule type="expression" dxfId="743" priority="112">
      <formula>RIGHT($C25,1)=":"</formula>
    </cfRule>
  </conditionalFormatting>
  <conditionalFormatting sqref="J25">
    <cfRule type="expression" dxfId="742" priority="110">
      <formula>$K25="Invalid"</formula>
    </cfRule>
  </conditionalFormatting>
  <conditionalFormatting sqref="D28">
    <cfRule type="expression" dxfId="741" priority="106">
      <formula>A28="x"</formula>
    </cfRule>
    <cfRule type="expression" dxfId="740" priority="107">
      <formula>RIGHT(C28,1)=":"</formula>
    </cfRule>
  </conditionalFormatting>
  <conditionalFormatting sqref="D28">
    <cfRule type="expression" dxfId="739" priority="109">
      <formula>$K28="Invalid"</formula>
    </cfRule>
  </conditionalFormatting>
  <conditionalFormatting sqref="D28">
    <cfRule type="expression" dxfId="738" priority="108">
      <formula>AND($K28="Invalid",D28="x")</formula>
    </cfRule>
  </conditionalFormatting>
  <conditionalFormatting sqref="D29">
    <cfRule type="expression" dxfId="737" priority="102">
      <formula>A29="x"</formula>
    </cfRule>
    <cfRule type="expression" dxfId="736" priority="103">
      <formula>RIGHT(C29,1)=":"</formula>
    </cfRule>
  </conditionalFormatting>
  <conditionalFormatting sqref="D29">
    <cfRule type="expression" dxfId="735" priority="105">
      <formula>$K29="Invalid"</formula>
    </cfRule>
  </conditionalFormatting>
  <conditionalFormatting sqref="D29">
    <cfRule type="expression" dxfId="734" priority="104">
      <formula>AND($K29="Invalid",D29="x")</formula>
    </cfRule>
  </conditionalFormatting>
  <conditionalFormatting sqref="D30">
    <cfRule type="expression" dxfId="733" priority="98">
      <formula>A30="x"</formula>
    </cfRule>
    <cfRule type="expression" dxfId="732" priority="99">
      <formula>RIGHT(C30,1)=":"</formula>
    </cfRule>
  </conditionalFormatting>
  <conditionalFormatting sqref="D30">
    <cfRule type="expression" dxfId="731" priority="101">
      <formula>$K30="Invalid"</formula>
    </cfRule>
  </conditionalFormatting>
  <conditionalFormatting sqref="D30">
    <cfRule type="expression" dxfId="730" priority="100">
      <formula>AND($K30="Invalid",D30="x")</formula>
    </cfRule>
  </conditionalFormatting>
  <conditionalFormatting sqref="E30">
    <cfRule type="expression" dxfId="729" priority="94">
      <formula>B30="x"</formula>
    </cfRule>
    <cfRule type="expression" dxfId="728" priority="95">
      <formula>RIGHT(D30,1)=":"</formula>
    </cfRule>
  </conditionalFormatting>
  <conditionalFormatting sqref="E30">
    <cfRule type="expression" dxfId="727" priority="97">
      <formula>$K30="Invalid"</formula>
    </cfRule>
  </conditionalFormatting>
  <conditionalFormatting sqref="E30">
    <cfRule type="expression" dxfId="726" priority="96">
      <formula>AND($K30="Invalid",E30="x")</formula>
    </cfRule>
  </conditionalFormatting>
  <conditionalFormatting sqref="D31">
    <cfRule type="expression" dxfId="725" priority="90">
      <formula>A31="x"</formula>
    </cfRule>
    <cfRule type="expression" dxfId="724" priority="91">
      <formula>RIGHT(C31,1)=":"</formula>
    </cfRule>
  </conditionalFormatting>
  <conditionalFormatting sqref="D31">
    <cfRule type="expression" dxfId="723" priority="93">
      <formula>$K31="Invalid"</formula>
    </cfRule>
  </conditionalFormatting>
  <conditionalFormatting sqref="D31">
    <cfRule type="expression" dxfId="722" priority="92">
      <formula>AND($K31="Invalid",D31="x")</formula>
    </cfRule>
  </conditionalFormatting>
  <conditionalFormatting sqref="D32">
    <cfRule type="expression" dxfId="721" priority="86">
      <formula>A32="x"</formula>
    </cfRule>
    <cfRule type="expression" dxfId="720" priority="87">
      <formula>RIGHT(C32,1)=":"</formula>
    </cfRule>
  </conditionalFormatting>
  <conditionalFormatting sqref="D32">
    <cfRule type="expression" dxfId="719" priority="89">
      <formula>$K32="Invalid"</formula>
    </cfRule>
  </conditionalFormatting>
  <conditionalFormatting sqref="D32">
    <cfRule type="expression" dxfId="718" priority="88">
      <formula>AND($K32="Invalid",D32="x")</formula>
    </cfRule>
  </conditionalFormatting>
  <conditionalFormatting sqref="D33">
    <cfRule type="expression" dxfId="717" priority="82">
      <formula>A33="x"</formula>
    </cfRule>
    <cfRule type="expression" dxfId="716" priority="83">
      <formula>RIGHT(C33,1)=":"</formula>
    </cfRule>
  </conditionalFormatting>
  <conditionalFormatting sqref="D33">
    <cfRule type="expression" dxfId="715" priority="85">
      <formula>$K33="Invalid"</formula>
    </cfRule>
  </conditionalFormatting>
  <conditionalFormatting sqref="D33">
    <cfRule type="expression" dxfId="714" priority="84">
      <formula>AND($K33="Invalid",D33="x")</formula>
    </cfRule>
  </conditionalFormatting>
  <conditionalFormatting sqref="D34">
    <cfRule type="expression" dxfId="713" priority="78">
      <formula>A34="x"</formula>
    </cfRule>
    <cfRule type="expression" dxfId="712" priority="79">
      <formula>RIGHT(C34,1)=":"</formula>
    </cfRule>
  </conditionalFormatting>
  <conditionalFormatting sqref="D34">
    <cfRule type="expression" dxfId="711" priority="81">
      <formula>$K34="Invalid"</formula>
    </cfRule>
  </conditionalFormatting>
  <conditionalFormatting sqref="D34">
    <cfRule type="expression" dxfId="710" priority="80">
      <formula>AND($K34="Invalid",D34="x")</formula>
    </cfRule>
  </conditionalFormatting>
  <conditionalFormatting sqref="D36">
    <cfRule type="expression" dxfId="709" priority="74">
      <formula>A36="x"</formula>
    </cfRule>
    <cfRule type="expression" dxfId="708" priority="75">
      <formula>RIGHT(C36,1)=":"</formula>
    </cfRule>
  </conditionalFormatting>
  <conditionalFormatting sqref="D36">
    <cfRule type="expression" dxfId="707" priority="77">
      <formula>$K36="Invalid"</formula>
    </cfRule>
  </conditionalFormatting>
  <conditionalFormatting sqref="D36">
    <cfRule type="expression" dxfId="706" priority="76">
      <formula>AND($K36="Invalid",D36="x")</formula>
    </cfRule>
  </conditionalFormatting>
  <conditionalFormatting sqref="D37">
    <cfRule type="expression" dxfId="705" priority="70">
      <formula>A37="x"</formula>
    </cfRule>
    <cfRule type="expression" dxfId="704" priority="71">
      <formula>RIGHT(C37,1)=":"</formula>
    </cfRule>
  </conditionalFormatting>
  <conditionalFormatting sqref="D37">
    <cfRule type="expression" dxfId="703" priority="73">
      <formula>$K37="Invalid"</formula>
    </cfRule>
  </conditionalFormatting>
  <conditionalFormatting sqref="D37">
    <cfRule type="expression" dxfId="702" priority="72">
      <formula>AND($K37="Invalid",D37="x")</formula>
    </cfRule>
  </conditionalFormatting>
  <conditionalFormatting sqref="D38">
    <cfRule type="expression" dxfId="701" priority="66">
      <formula>A38="x"</formula>
    </cfRule>
    <cfRule type="expression" dxfId="700" priority="67">
      <formula>RIGHT(C38,1)=":"</formula>
    </cfRule>
  </conditionalFormatting>
  <conditionalFormatting sqref="D38">
    <cfRule type="expression" dxfId="699" priority="69">
      <formula>$K38="Invalid"</formula>
    </cfRule>
  </conditionalFormatting>
  <conditionalFormatting sqref="D38">
    <cfRule type="expression" dxfId="698" priority="68">
      <formula>AND($K38="Invalid",D38="x")</formula>
    </cfRule>
  </conditionalFormatting>
  <conditionalFormatting sqref="D39">
    <cfRule type="expression" dxfId="697" priority="62">
      <formula>A39="x"</formula>
    </cfRule>
    <cfRule type="expression" dxfId="696" priority="63">
      <formula>RIGHT(C39,1)=":"</formula>
    </cfRule>
  </conditionalFormatting>
  <conditionalFormatting sqref="D39">
    <cfRule type="expression" dxfId="695" priority="65">
      <formula>$K39="Invalid"</formula>
    </cfRule>
  </conditionalFormatting>
  <conditionalFormatting sqref="D39">
    <cfRule type="expression" dxfId="694" priority="64">
      <formula>AND($K39="Invalid",D39="x")</formula>
    </cfRule>
  </conditionalFormatting>
  <conditionalFormatting sqref="D42">
    <cfRule type="expression" dxfId="693" priority="58">
      <formula>A42="x"</formula>
    </cfRule>
    <cfRule type="expression" dxfId="692" priority="59">
      <formula>RIGHT(C42,1)=":"</formula>
    </cfRule>
  </conditionalFormatting>
  <conditionalFormatting sqref="D42">
    <cfRule type="expression" dxfId="691" priority="61">
      <formula>$K42="Invalid"</formula>
    </cfRule>
  </conditionalFormatting>
  <conditionalFormatting sqref="D42">
    <cfRule type="expression" dxfId="690" priority="60">
      <formula>AND($K42="Invalid",D42="x")</formula>
    </cfRule>
  </conditionalFormatting>
  <conditionalFormatting sqref="D43">
    <cfRule type="expression" dxfId="689" priority="54">
      <formula>A43="x"</formula>
    </cfRule>
    <cfRule type="expression" dxfId="688" priority="55">
      <formula>RIGHT(C43,1)=":"</formula>
    </cfRule>
  </conditionalFormatting>
  <conditionalFormatting sqref="D43">
    <cfRule type="expression" dxfId="687" priority="57">
      <formula>$K43="Invalid"</formula>
    </cfRule>
  </conditionalFormatting>
  <conditionalFormatting sqref="D43">
    <cfRule type="expression" dxfId="686" priority="56">
      <formula>AND($K43="Invalid",D43="x")</formula>
    </cfRule>
  </conditionalFormatting>
  <conditionalFormatting sqref="D44">
    <cfRule type="expression" dxfId="685" priority="50">
      <formula>A44="x"</formula>
    </cfRule>
    <cfRule type="expression" dxfId="684" priority="51">
      <formula>RIGHT(C44,1)=":"</formula>
    </cfRule>
  </conditionalFormatting>
  <conditionalFormatting sqref="D44">
    <cfRule type="expression" dxfId="683" priority="53">
      <formula>$K44="Invalid"</formula>
    </cfRule>
  </conditionalFormatting>
  <conditionalFormatting sqref="D44">
    <cfRule type="expression" dxfId="682" priority="52">
      <formula>AND($K44="Invalid",D44="x")</formula>
    </cfRule>
  </conditionalFormatting>
  <conditionalFormatting sqref="D45:D48">
    <cfRule type="expression" dxfId="681" priority="46">
      <formula>A45="x"</formula>
    </cfRule>
    <cfRule type="expression" dxfId="680" priority="47">
      <formula>RIGHT(C45,1)=":"</formula>
    </cfRule>
  </conditionalFormatting>
  <conditionalFormatting sqref="D45:D48">
    <cfRule type="expression" dxfId="679" priority="49">
      <formula>$K45="Invalid"</formula>
    </cfRule>
  </conditionalFormatting>
  <conditionalFormatting sqref="D45:D48">
    <cfRule type="expression" dxfId="678" priority="48">
      <formula>AND($K45="Invalid",D45="x")</formula>
    </cfRule>
  </conditionalFormatting>
  <conditionalFormatting sqref="J48">
    <cfRule type="expression" dxfId="677" priority="44">
      <formula>$A48="x"</formula>
    </cfRule>
    <cfRule type="expression" dxfId="676" priority="45">
      <formula>RIGHT($C48,1)=":"</formula>
    </cfRule>
  </conditionalFormatting>
  <conditionalFormatting sqref="J48">
    <cfRule type="expression" dxfId="675" priority="43">
      <formula>$K48="Invalid"</formula>
    </cfRule>
  </conditionalFormatting>
  <conditionalFormatting sqref="D50:D52">
    <cfRule type="expression" dxfId="674" priority="39">
      <formula>A50="x"</formula>
    </cfRule>
    <cfRule type="expression" dxfId="673" priority="40">
      <formula>RIGHT(C50,1)=":"</formula>
    </cfRule>
  </conditionalFormatting>
  <conditionalFormatting sqref="D50:D52">
    <cfRule type="expression" dxfId="672" priority="42">
      <formula>$K50="Invalid"</formula>
    </cfRule>
  </conditionalFormatting>
  <conditionalFormatting sqref="D50:D52">
    <cfRule type="expression" dxfId="671" priority="41">
      <formula>AND($K50="Invalid",D50="x")</formula>
    </cfRule>
  </conditionalFormatting>
  <conditionalFormatting sqref="J50:J52">
    <cfRule type="expression" dxfId="670" priority="37">
      <formula>$A50="x"</formula>
    </cfRule>
    <cfRule type="expression" dxfId="669" priority="38">
      <formula>RIGHT($C50,1)=":"</formula>
    </cfRule>
  </conditionalFormatting>
  <conditionalFormatting sqref="J50:J52">
    <cfRule type="expression" dxfId="668" priority="36">
      <formula>$K50="Invalid"</formula>
    </cfRule>
  </conditionalFormatting>
  <conditionalFormatting sqref="D53">
    <cfRule type="expression" dxfId="667" priority="32">
      <formula>A53="x"</formula>
    </cfRule>
    <cfRule type="expression" dxfId="666" priority="33">
      <formula>RIGHT(C53,1)=":"</formula>
    </cfRule>
  </conditionalFormatting>
  <conditionalFormatting sqref="D53">
    <cfRule type="expression" dxfId="665" priority="35">
      <formula>$K53="Invalid"</formula>
    </cfRule>
  </conditionalFormatting>
  <conditionalFormatting sqref="D53">
    <cfRule type="expression" dxfId="664" priority="34">
      <formula>AND($K53="Invalid",D53="x")</formula>
    </cfRule>
  </conditionalFormatting>
  <conditionalFormatting sqref="D54">
    <cfRule type="expression" dxfId="663" priority="28">
      <formula>A54="x"</formula>
    </cfRule>
    <cfRule type="expression" dxfId="662" priority="29">
      <formula>RIGHT(C54,1)=":"</formula>
    </cfRule>
  </conditionalFormatting>
  <conditionalFormatting sqref="D54">
    <cfRule type="expression" dxfId="661" priority="31">
      <formula>$K54="Invalid"</formula>
    </cfRule>
  </conditionalFormatting>
  <conditionalFormatting sqref="D54">
    <cfRule type="expression" dxfId="660" priority="30">
      <formula>AND($K54="Invalid",D54="x")</formula>
    </cfRule>
  </conditionalFormatting>
  <conditionalFormatting sqref="D55">
    <cfRule type="expression" dxfId="659" priority="24">
      <formula>A55="x"</formula>
    </cfRule>
    <cfRule type="expression" dxfId="658" priority="25">
      <formula>RIGHT(C55,1)=":"</formula>
    </cfRule>
  </conditionalFormatting>
  <conditionalFormatting sqref="D55">
    <cfRule type="expression" dxfId="657" priority="27">
      <formula>$K55="Invalid"</formula>
    </cfRule>
  </conditionalFormatting>
  <conditionalFormatting sqref="D55">
    <cfRule type="expression" dxfId="656" priority="26">
      <formula>AND($K55="Invalid",D55="x")</formula>
    </cfRule>
  </conditionalFormatting>
  <conditionalFormatting sqref="D56">
    <cfRule type="expression" dxfId="655" priority="20">
      <formula>A56="x"</formula>
    </cfRule>
    <cfRule type="expression" dxfId="654" priority="21">
      <formula>RIGHT(C56,1)=":"</formula>
    </cfRule>
  </conditionalFormatting>
  <conditionalFormatting sqref="D56">
    <cfRule type="expression" dxfId="653" priority="23">
      <formula>$K56="Invalid"</formula>
    </cfRule>
  </conditionalFormatting>
  <conditionalFormatting sqref="D56">
    <cfRule type="expression" dxfId="652" priority="22">
      <formula>AND($K56="Invalid",D56="x")</formula>
    </cfRule>
  </conditionalFormatting>
  <conditionalFormatting sqref="D16:D18">
    <cfRule type="expression" dxfId="651" priority="16">
      <formula>A16="x"</formula>
    </cfRule>
    <cfRule type="expression" dxfId="650" priority="17">
      <formula>RIGHT(C16,1)=":"</formula>
    </cfRule>
  </conditionalFormatting>
  <conditionalFormatting sqref="D16:D18">
    <cfRule type="expression" dxfId="649" priority="19">
      <formula>$K16="Invalid"</formula>
    </cfRule>
  </conditionalFormatting>
  <conditionalFormatting sqref="D16:D18">
    <cfRule type="expression" dxfId="648" priority="18">
      <formula>AND($K16="Invalid",D16="x")</formula>
    </cfRule>
  </conditionalFormatting>
  <conditionalFormatting sqref="D35">
    <cfRule type="expression" dxfId="647" priority="12">
      <formula>A35="x"</formula>
    </cfRule>
    <cfRule type="expression" dxfId="646" priority="13">
      <formula>RIGHT(C35,1)=":"</formula>
    </cfRule>
  </conditionalFormatting>
  <conditionalFormatting sqref="D35">
    <cfRule type="expression" dxfId="645" priority="15">
      <formula>$K35="Invalid"</formula>
    </cfRule>
  </conditionalFormatting>
  <conditionalFormatting sqref="D35">
    <cfRule type="expression" dxfId="644" priority="14">
      <formula>AND($K35="Invalid",D35="x")</formula>
    </cfRule>
  </conditionalFormatting>
  <conditionalFormatting sqref="E40">
    <cfRule type="expression" dxfId="643" priority="8">
      <formula>B40="x"</formula>
    </cfRule>
    <cfRule type="expression" dxfId="642" priority="9">
      <formula>RIGHT(D40,1)=":"</formula>
    </cfRule>
  </conditionalFormatting>
  <conditionalFormatting sqref="E40">
    <cfRule type="expression" dxfId="641" priority="11">
      <formula>$K40="Invalid"</formula>
    </cfRule>
  </conditionalFormatting>
  <conditionalFormatting sqref="E40">
    <cfRule type="expression" dxfId="640" priority="10">
      <formula>AND($K40="Invalid",E40="x")</formula>
    </cfRule>
  </conditionalFormatting>
  <conditionalFormatting sqref="D41">
    <cfRule type="expression" dxfId="639" priority="4">
      <formula>A41="x"</formula>
    </cfRule>
    <cfRule type="expression" dxfId="638" priority="5">
      <formula>RIGHT(C41,1)=":"</formula>
    </cfRule>
  </conditionalFormatting>
  <conditionalFormatting sqref="D41">
    <cfRule type="expression" dxfId="637" priority="7">
      <formula>$K41="Invalid"</formula>
    </cfRule>
  </conditionalFormatting>
  <conditionalFormatting sqref="D41">
    <cfRule type="expression" dxfId="636" priority="6">
      <formula>AND($K41="Invalid",D41="x")</formula>
    </cfRule>
  </conditionalFormatting>
  <conditionalFormatting sqref="J40">
    <cfRule type="expression" dxfId="635" priority="2">
      <formula>$A40="x"</formula>
    </cfRule>
    <cfRule type="expression" dxfId="634" priority="3">
      <formula>RIGHT($C40,1)=":"</formula>
    </cfRule>
  </conditionalFormatting>
  <conditionalFormatting sqref="J40">
    <cfRule type="expression" dxfId="633" priority="1">
      <formula>$K40="Invalid"</formula>
    </cfRule>
  </conditionalFormatting>
  <dataValidations count="1">
    <dataValidation type="list" allowBlank="1" showInputMessage="1" showErrorMessage="1" sqref="A7:A100 D7:I100">
      <formula1>"x"</formula1>
    </dataValidation>
  </dataValidations>
  <pageMargins left="0.7" right="0.7" top="0.75" bottom="0.75" header="0.3" footer="0.3"/>
  <pageSetup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AJ500"/>
  <sheetViews>
    <sheetView showGridLines="0" zoomScale="150" zoomScaleNormal="150" zoomScalePageLayoutView="150" workbookViewId="0">
      <pane ySplit="6" topLeftCell="A97" activePane="bottomLeft" state="frozen"/>
      <selection activeCell="D3" sqref="D3:I3"/>
      <selection pane="bottomLeft" activeCell="J68" sqref="J68"/>
    </sheetView>
  </sheetViews>
  <sheetFormatPr defaultColWidth="0" defaultRowHeight="14.25" zeroHeight="1" x14ac:dyDescent="0.2"/>
  <cols>
    <col min="1" max="1" width="5.125" style="1" customWidth="1"/>
    <col min="2" max="2" width="8.625" style="1" customWidth="1"/>
    <col min="3" max="3" width="30.625" style="1" customWidth="1"/>
    <col min="4" max="9" width="5.125" style="1" customWidth="1"/>
    <col min="10" max="10" width="28.875" style="1" customWidth="1"/>
    <col min="11" max="11" width="8.625" style="1" customWidth="1"/>
    <col min="12" max="12" width="0" style="1" hidden="1" customWidth="1"/>
    <col min="13" max="19" width="8.625" style="1" hidden="1" customWidth="1"/>
    <col min="20" max="20" width="0" style="1" hidden="1" customWidth="1"/>
    <col min="21" max="27" width="8.625" style="1" hidden="1" customWidth="1"/>
    <col min="28" max="28" width="0" style="1" hidden="1" customWidth="1"/>
    <col min="29" max="35" width="8.625" style="1" hidden="1" customWidth="1"/>
    <col min="36" max="36" width="0" style="1" hidden="1" customWidth="1"/>
    <col min="37" max="16384" width="8.625" style="1" hidden="1"/>
  </cols>
  <sheetData>
    <row r="1" spans="1:11" s="43" customFormat="1" ht="18.75" x14ac:dyDescent="0.3">
      <c r="A1" s="114" t="str">
        <f>ClientName</f>
        <v>City of Garden Grove</v>
      </c>
      <c r="B1" s="114"/>
      <c r="C1" s="114"/>
      <c r="D1" s="114"/>
      <c r="E1" s="114"/>
      <c r="F1" s="114"/>
      <c r="G1" s="114"/>
      <c r="H1" s="114"/>
      <c r="I1" s="114"/>
      <c r="J1" s="114"/>
      <c r="K1" s="114"/>
    </row>
    <row r="2" spans="1:11" x14ac:dyDescent="0.2">
      <c r="A2" s="115" t="s">
        <v>82</v>
      </c>
      <c r="B2" s="115"/>
      <c r="C2" s="115"/>
      <c r="D2" s="115"/>
      <c r="E2" s="115"/>
      <c r="F2" s="115"/>
      <c r="G2" s="115"/>
      <c r="H2" s="115"/>
      <c r="I2" s="115"/>
      <c r="J2" s="115"/>
      <c r="K2" s="115"/>
    </row>
    <row r="3" spans="1:11" x14ac:dyDescent="0.2">
      <c r="A3" s="115" t="s">
        <v>627</v>
      </c>
      <c r="B3" s="115"/>
      <c r="C3" s="116"/>
      <c r="D3" s="179" t="s">
        <v>1501</v>
      </c>
      <c r="E3" s="179"/>
      <c r="F3" s="179"/>
      <c r="G3" s="179"/>
      <c r="H3" s="179"/>
      <c r="I3" s="179"/>
      <c r="J3" s="115"/>
      <c r="K3" s="115"/>
    </row>
    <row r="4" spans="1:11" ht="18.600000000000001" customHeight="1" x14ac:dyDescent="0.2">
      <c r="A4" s="177" t="s">
        <v>628</v>
      </c>
      <c r="B4" s="177"/>
      <c r="C4" s="177"/>
      <c r="D4" s="180" t="s">
        <v>94</v>
      </c>
      <c r="E4" s="180"/>
      <c r="F4" s="180"/>
      <c r="G4" s="180"/>
      <c r="H4" s="180"/>
      <c r="I4" s="180"/>
      <c r="J4" s="180" t="s">
        <v>95</v>
      </c>
      <c r="K4" s="117"/>
    </row>
    <row r="5" spans="1:11" ht="18.600000000000001" customHeight="1" x14ac:dyDescent="0.2">
      <c r="A5" s="178"/>
      <c r="B5" s="178"/>
      <c r="C5" s="178"/>
      <c r="D5" s="181"/>
      <c r="E5" s="181"/>
      <c r="F5" s="181"/>
      <c r="G5" s="181"/>
      <c r="H5" s="181"/>
      <c r="I5" s="181"/>
      <c r="J5" s="181"/>
      <c r="K5" s="118"/>
    </row>
    <row r="6" spans="1:11" x14ac:dyDescent="0.2">
      <c r="A6" s="119"/>
      <c r="B6" s="119"/>
      <c r="C6" s="119"/>
      <c r="D6" s="120" t="s">
        <v>58</v>
      </c>
      <c r="E6" s="121" t="s">
        <v>63</v>
      </c>
      <c r="F6" s="122" t="s">
        <v>67</v>
      </c>
      <c r="G6" s="123" t="s">
        <v>72</v>
      </c>
      <c r="H6" s="124" t="s">
        <v>74</v>
      </c>
      <c r="I6" s="125" t="s">
        <v>76</v>
      </c>
      <c r="J6" s="126" t="str">
        <f>IF(COUNTIF(K7:K200,"invalid")=0,"","Please Correct Invalid Responses")</f>
        <v/>
      </c>
      <c r="K6" s="127" t="s">
        <v>98</v>
      </c>
    </row>
    <row r="7" spans="1:11" s="44" customFormat="1" ht="28.5" x14ac:dyDescent="0.3">
      <c r="A7" s="128" t="s">
        <v>110</v>
      </c>
      <c r="B7" s="129" t="s">
        <v>295</v>
      </c>
      <c r="C7" s="144" t="s">
        <v>266</v>
      </c>
      <c r="D7" s="131"/>
      <c r="E7" s="131"/>
      <c r="F7" s="131"/>
      <c r="G7" s="131"/>
      <c r="H7" s="131"/>
      <c r="I7" s="131"/>
      <c r="J7" s="132"/>
      <c r="K7" s="136" t="str">
        <f t="shared" ref="K7:K38" si="0">IF(C7="","",
IF(OR(A1="x",RIGHT(C7,1)=":"),"",
IF(COUNTA(D7:I7)&gt;1,"Invalid",
IF(D7="x",$D$6,IF(E7="x",$E$6,IF(F7="x",$F$6,IF(G7="x",$G$6,IF(H7="x",$H$6,IF(I7="x",$I$6,"")))))))))</f>
        <v/>
      </c>
    </row>
    <row r="8" spans="1:11" s="44" customFormat="1" ht="57" x14ac:dyDescent="0.3">
      <c r="A8" s="128"/>
      <c r="B8" s="129" t="s">
        <v>1981</v>
      </c>
      <c r="C8" s="138" t="s">
        <v>629</v>
      </c>
      <c r="D8" s="131"/>
      <c r="E8" s="131"/>
      <c r="F8" s="131"/>
      <c r="G8" s="131"/>
      <c r="H8" s="131"/>
      <c r="I8" s="131"/>
      <c r="J8" s="135"/>
      <c r="K8" s="136" t="str">
        <f t="shared" si="0"/>
        <v/>
      </c>
    </row>
    <row r="9" spans="1:11" s="44" customFormat="1" x14ac:dyDescent="0.3">
      <c r="A9" s="128"/>
      <c r="B9" s="129" t="s">
        <v>1981</v>
      </c>
      <c r="C9" s="139" t="s">
        <v>630</v>
      </c>
      <c r="D9" s="78" t="s">
        <v>110</v>
      </c>
      <c r="E9" s="78"/>
      <c r="F9" s="78"/>
      <c r="G9" s="78"/>
      <c r="H9" s="78"/>
      <c r="I9" s="78"/>
      <c r="J9" s="76"/>
      <c r="K9" s="136" t="str">
        <f t="shared" si="0"/>
        <v>SUP</v>
      </c>
    </row>
    <row r="10" spans="1:11" s="44" customFormat="1" x14ac:dyDescent="0.3">
      <c r="A10" s="128"/>
      <c r="B10" s="129" t="s">
        <v>1982</v>
      </c>
      <c r="C10" s="139" t="s">
        <v>631</v>
      </c>
      <c r="D10" s="78" t="s">
        <v>110</v>
      </c>
      <c r="E10" s="78"/>
      <c r="F10" s="78"/>
      <c r="G10" s="78"/>
      <c r="H10" s="78"/>
      <c r="I10" s="78"/>
      <c r="J10" s="76"/>
      <c r="K10" s="136" t="str">
        <f t="shared" si="0"/>
        <v>SUP</v>
      </c>
    </row>
    <row r="11" spans="1:11" s="44" customFormat="1" x14ac:dyDescent="0.3">
      <c r="A11" s="128"/>
      <c r="B11" s="129" t="s">
        <v>1983</v>
      </c>
      <c r="C11" s="139" t="s">
        <v>632</v>
      </c>
      <c r="D11" s="78" t="s">
        <v>110</v>
      </c>
      <c r="E11" s="78"/>
      <c r="F11" s="78"/>
      <c r="G11" s="78"/>
      <c r="H11" s="78"/>
      <c r="I11" s="78"/>
      <c r="J11" s="76"/>
      <c r="K11" s="136" t="str">
        <f t="shared" si="0"/>
        <v>SUP</v>
      </c>
    </row>
    <row r="12" spans="1:11" s="44" customFormat="1" ht="28.5" x14ac:dyDescent="0.3">
      <c r="A12" s="128"/>
      <c r="B12" s="129" t="s">
        <v>1984</v>
      </c>
      <c r="C12" s="139" t="s">
        <v>633</v>
      </c>
      <c r="D12" s="78" t="s">
        <v>110</v>
      </c>
      <c r="E12" s="78"/>
      <c r="F12" s="78"/>
      <c r="G12" s="78"/>
      <c r="H12" s="78"/>
      <c r="I12" s="78"/>
      <c r="J12" s="76"/>
      <c r="K12" s="136" t="str">
        <f t="shared" si="0"/>
        <v>SUP</v>
      </c>
    </row>
    <row r="13" spans="1:11" s="44" customFormat="1" x14ac:dyDescent="0.3">
      <c r="A13" s="128"/>
      <c r="B13" s="129" t="s">
        <v>1985</v>
      </c>
      <c r="C13" s="139" t="s">
        <v>634</v>
      </c>
      <c r="D13" s="78" t="s">
        <v>110</v>
      </c>
      <c r="E13" s="78"/>
      <c r="F13" s="78"/>
      <c r="G13" s="78"/>
      <c r="H13" s="78"/>
      <c r="I13" s="78"/>
      <c r="J13" s="76"/>
      <c r="K13" s="136" t="str">
        <f t="shared" si="0"/>
        <v/>
      </c>
    </row>
    <row r="14" spans="1:11" s="44" customFormat="1" x14ac:dyDescent="0.3">
      <c r="A14" s="128"/>
      <c r="B14" s="129" t="s">
        <v>1986</v>
      </c>
      <c r="C14" s="139" t="s">
        <v>635</v>
      </c>
      <c r="D14" s="78" t="s">
        <v>110</v>
      </c>
      <c r="E14" s="78"/>
      <c r="F14" s="78"/>
      <c r="G14" s="78"/>
      <c r="H14" s="78"/>
      <c r="I14" s="78"/>
      <c r="J14" s="76"/>
      <c r="K14" s="136" t="str">
        <f t="shared" si="0"/>
        <v>SUP</v>
      </c>
    </row>
    <row r="15" spans="1:11" s="44" customFormat="1" x14ac:dyDescent="0.3">
      <c r="A15" s="128"/>
      <c r="B15" s="129" t="s">
        <v>1987</v>
      </c>
      <c r="C15" s="139" t="s">
        <v>636</v>
      </c>
      <c r="D15" s="78" t="s">
        <v>110</v>
      </c>
      <c r="E15" s="78"/>
      <c r="F15" s="78"/>
      <c r="G15" s="78"/>
      <c r="H15" s="78"/>
      <c r="I15" s="78"/>
      <c r="J15" s="76"/>
      <c r="K15" s="136" t="str">
        <f t="shared" si="0"/>
        <v>SUP</v>
      </c>
    </row>
    <row r="16" spans="1:11" s="44" customFormat="1" x14ac:dyDescent="0.3">
      <c r="A16" s="128"/>
      <c r="B16" s="129" t="s">
        <v>1988</v>
      </c>
      <c r="C16" s="139" t="s">
        <v>637</v>
      </c>
      <c r="D16" s="78" t="s">
        <v>110</v>
      </c>
      <c r="E16" s="78"/>
      <c r="F16" s="78"/>
      <c r="G16" s="78"/>
      <c r="H16" s="78"/>
      <c r="I16" s="78"/>
      <c r="J16" s="76"/>
      <c r="K16" s="136" t="str">
        <f t="shared" si="0"/>
        <v>SUP</v>
      </c>
    </row>
    <row r="17" spans="1:11" s="44" customFormat="1" x14ac:dyDescent="0.3">
      <c r="A17" s="128"/>
      <c r="B17" s="129" t="s">
        <v>1989</v>
      </c>
      <c r="C17" s="139" t="s">
        <v>638</v>
      </c>
      <c r="D17" s="78" t="s">
        <v>110</v>
      </c>
      <c r="E17" s="78"/>
      <c r="F17" s="78"/>
      <c r="G17" s="78"/>
      <c r="H17" s="78"/>
      <c r="I17" s="78"/>
      <c r="J17" s="76"/>
      <c r="K17" s="136" t="str">
        <f t="shared" si="0"/>
        <v>SUP</v>
      </c>
    </row>
    <row r="18" spans="1:11" s="44" customFormat="1" x14ac:dyDescent="0.3">
      <c r="A18" s="128"/>
      <c r="B18" s="129" t="s">
        <v>1990</v>
      </c>
      <c r="C18" s="139" t="s">
        <v>639</v>
      </c>
      <c r="D18" s="78" t="s">
        <v>110</v>
      </c>
      <c r="E18" s="78"/>
      <c r="F18" s="78"/>
      <c r="G18" s="78"/>
      <c r="H18" s="78"/>
      <c r="I18" s="78"/>
      <c r="J18" s="76"/>
      <c r="K18" s="136" t="str">
        <f t="shared" si="0"/>
        <v>SUP</v>
      </c>
    </row>
    <row r="19" spans="1:11" s="44" customFormat="1" ht="28.5" x14ac:dyDescent="0.3">
      <c r="A19" s="128"/>
      <c r="B19" s="129" t="s">
        <v>1991</v>
      </c>
      <c r="C19" s="139" t="s">
        <v>640</v>
      </c>
      <c r="D19" s="78" t="s">
        <v>110</v>
      </c>
      <c r="E19" s="78"/>
      <c r="F19" s="78"/>
      <c r="G19" s="78"/>
      <c r="H19" s="78"/>
      <c r="I19" s="78"/>
      <c r="J19" s="76"/>
      <c r="K19" s="136" t="str">
        <f t="shared" si="0"/>
        <v>SUP</v>
      </c>
    </row>
    <row r="20" spans="1:11" s="44" customFormat="1" x14ac:dyDescent="0.3">
      <c r="A20" s="128"/>
      <c r="B20" s="129" t="s">
        <v>1992</v>
      </c>
      <c r="C20" s="139" t="s">
        <v>641</v>
      </c>
      <c r="D20" s="78" t="s">
        <v>110</v>
      </c>
      <c r="E20" s="78"/>
      <c r="F20" s="78"/>
      <c r="G20" s="78"/>
      <c r="H20" s="78"/>
      <c r="I20" s="78"/>
      <c r="J20" s="76"/>
      <c r="K20" s="136" t="str">
        <f t="shared" si="0"/>
        <v>SUP</v>
      </c>
    </row>
    <row r="21" spans="1:11" s="44" customFormat="1" ht="85.5" x14ac:dyDescent="0.3">
      <c r="A21" s="128"/>
      <c r="B21" s="129" t="s">
        <v>1993</v>
      </c>
      <c r="C21" s="139" t="s">
        <v>642</v>
      </c>
      <c r="D21" s="78" t="s">
        <v>110</v>
      </c>
      <c r="E21" s="78"/>
      <c r="F21" s="78"/>
      <c r="G21" s="78"/>
      <c r="H21" s="78"/>
      <c r="I21" s="78"/>
      <c r="J21" s="76" t="s">
        <v>2581</v>
      </c>
      <c r="K21" s="136" t="str">
        <f t="shared" si="0"/>
        <v>SUP</v>
      </c>
    </row>
    <row r="22" spans="1:11" s="44" customFormat="1" ht="42.75" x14ac:dyDescent="0.3">
      <c r="A22" s="128"/>
      <c r="B22" s="129" t="s">
        <v>1994</v>
      </c>
      <c r="C22" s="139" t="s">
        <v>643</v>
      </c>
      <c r="D22" s="78" t="s">
        <v>110</v>
      </c>
      <c r="E22" s="78"/>
      <c r="F22" s="78"/>
      <c r="G22" s="78"/>
      <c r="H22" s="78"/>
      <c r="I22" s="78"/>
      <c r="J22" s="76" t="s">
        <v>2570</v>
      </c>
      <c r="K22" s="136" t="str">
        <f t="shared" si="0"/>
        <v>SUP</v>
      </c>
    </row>
    <row r="23" spans="1:11" s="44" customFormat="1" ht="28.5" x14ac:dyDescent="0.3">
      <c r="A23" s="128"/>
      <c r="B23" s="129" t="s">
        <v>1995</v>
      </c>
      <c r="C23" s="139" t="s">
        <v>644</v>
      </c>
      <c r="D23" s="78" t="s">
        <v>110</v>
      </c>
      <c r="E23" s="78"/>
      <c r="F23" s="78"/>
      <c r="G23" s="78"/>
      <c r="H23" s="78"/>
      <c r="I23" s="78"/>
      <c r="J23" s="76"/>
      <c r="K23" s="136" t="str">
        <f t="shared" si="0"/>
        <v>SUP</v>
      </c>
    </row>
    <row r="24" spans="1:11" s="44" customFormat="1" x14ac:dyDescent="0.3">
      <c r="A24" s="128"/>
      <c r="B24" s="129" t="s">
        <v>1996</v>
      </c>
      <c r="C24" s="139" t="s">
        <v>645</v>
      </c>
      <c r="D24" s="78" t="s">
        <v>110</v>
      </c>
      <c r="E24" s="78"/>
      <c r="F24" s="78"/>
      <c r="G24" s="78"/>
      <c r="H24" s="78"/>
      <c r="I24" s="78"/>
      <c r="J24" s="76"/>
      <c r="K24" s="136" t="str">
        <f t="shared" si="0"/>
        <v>SUP</v>
      </c>
    </row>
    <row r="25" spans="1:11" s="44" customFormat="1" x14ac:dyDescent="0.3">
      <c r="A25" s="128"/>
      <c r="B25" s="129" t="s">
        <v>1997</v>
      </c>
      <c r="C25" s="139" t="s">
        <v>646</v>
      </c>
      <c r="D25" s="78" t="s">
        <v>110</v>
      </c>
      <c r="E25" s="78"/>
      <c r="F25" s="78"/>
      <c r="G25" s="78"/>
      <c r="H25" s="78"/>
      <c r="I25" s="78"/>
      <c r="J25" s="76"/>
      <c r="K25" s="136" t="str">
        <f t="shared" si="0"/>
        <v>SUP</v>
      </c>
    </row>
    <row r="26" spans="1:11" s="44" customFormat="1" x14ac:dyDescent="0.3">
      <c r="A26" s="128"/>
      <c r="B26" s="129" t="s">
        <v>1998</v>
      </c>
      <c r="C26" s="139" t="s">
        <v>647</v>
      </c>
      <c r="D26" s="78" t="s">
        <v>110</v>
      </c>
      <c r="E26" s="78"/>
      <c r="F26" s="78"/>
      <c r="G26" s="78"/>
      <c r="H26" s="78"/>
      <c r="I26" s="78"/>
      <c r="J26" s="76"/>
      <c r="K26" s="136" t="str">
        <f t="shared" si="0"/>
        <v>SUP</v>
      </c>
    </row>
    <row r="27" spans="1:11" s="44" customFormat="1" x14ac:dyDescent="0.3">
      <c r="A27" s="128"/>
      <c r="B27" s="129" t="s">
        <v>1999</v>
      </c>
      <c r="C27" s="139" t="s">
        <v>648</v>
      </c>
      <c r="D27" s="78" t="s">
        <v>110</v>
      </c>
      <c r="E27" s="78"/>
      <c r="F27" s="78"/>
      <c r="G27" s="78"/>
      <c r="H27" s="78"/>
      <c r="I27" s="78"/>
      <c r="J27" s="76"/>
      <c r="K27" s="136" t="str">
        <f t="shared" si="0"/>
        <v>SUP</v>
      </c>
    </row>
    <row r="28" spans="1:11" s="44" customFormat="1" x14ac:dyDescent="0.3">
      <c r="A28" s="128"/>
      <c r="B28" s="129" t="s">
        <v>2000</v>
      </c>
      <c r="C28" s="139" t="s">
        <v>649</v>
      </c>
      <c r="D28" s="78" t="s">
        <v>110</v>
      </c>
      <c r="E28" s="78"/>
      <c r="F28" s="78"/>
      <c r="G28" s="78"/>
      <c r="H28" s="78"/>
      <c r="I28" s="78"/>
      <c r="J28" s="76"/>
      <c r="K28" s="136" t="str">
        <f t="shared" si="0"/>
        <v>SUP</v>
      </c>
    </row>
    <row r="29" spans="1:11" s="44" customFormat="1" x14ac:dyDescent="0.3">
      <c r="A29" s="128"/>
      <c r="B29" s="129" t="s">
        <v>2001</v>
      </c>
      <c r="C29" s="139" t="s">
        <v>650</v>
      </c>
      <c r="D29" s="78" t="s">
        <v>110</v>
      </c>
      <c r="E29" s="78"/>
      <c r="F29" s="78"/>
      <c r="G29" s="78"/>
      <c r="H29" s="78"/>
      <c r="I29" s="78"/>
      <c r="J29" s="76"/>
      <c r="K29" s="136" t="str">
        <f t="shared" si="0"/>
        <v>SUP</v>
      </c>
    </row>
    <row r="30" spans="1:11" s="44" customFormat="1" ht="57" x14ac:dyDescent="0.3">
      <c r="A30" s="128"/>
      <c r="B30" s="129" t="s">
        <v>2002</v>
      </c>
      <c r="C30" s="139" t="s">
        <v>651</v>
      </c>
      <c r="D30" s="78" t="s">
        <v>110</v>
      </c>
      <c r="E30" s="78"/>
      <c r="F30" s="78"/>
      <c r="G30" s="78"/>
      <c r="H30" s="78"/>
      <c r="I30" s="78"/>
      <c r="J30" s="76" t="s">
        <v>2571</v>
      </c>
      <c r="K30" s="136" t="str">
        <f t="shared" si="0"/>
        <v>SUP</v>
      </c>
    </row>
    <row r="31" spans="1:11" s="44" customFormat="1" ht="28.5" x14ac:dyDescent="0.3">
      <c r="A31" s="128"/>
      <c r="B31" s="129" t="s">
        <v>2003</v>
      </c>
      <c r="C31" s="139" t="s">
        <v>652</v>
      </c>
      <c r="D31" s="78" t="s">
        <v>110</v>
      </c>
      <c r="E31" s="78"/>
      <c r="F31" s="78"/>
      <c r="G31" s="78"/>
      <c r="H31" s="78"/>
      <c r="I31" s="78"/>
      <c r="J31" s="76"/>
      <c r="K31" s="136" t="str">
        <f t="shared" si="0"/>
        <v>SUP</v>
      </c>
    </row>
    <row r="32" spans="1:11" s="44" customFormat="1" x14ac:dyDescent="0.3">
      <c r="A32" s="128"/>
      <c r="B32" s="129" t="s">
        <v>2004</v>
      </c>
      <c r="C32" s="139" t="s">
        <v>653</v>
      </c>
      <c r="D32" s="78" t="s">
        <v>110</v>
      </c>
      <c r="E32" s="78"/>
      <c r="F32" s="78"/>
      <c r="G32" s="78"/>
      <c r="H32" s="78"/>
      <c r="I32" s="78"/>
      <c r="J32" s="76"/>
      <c r="K32" s="136" t="str">
        <f t="shared" si="0"/>
        <v>SUP</v>
      </c>
    </row>
    <row r="33" spans="1:11" s="44" customFormat="1" x14ac:dyDescent="0.3">
      <c r="A33" s="128"/>
      <c r="B33" s="129" t="s">
        <v>2005</v>
      </c>
      <c r="C33" s="139" t="s">
        <v>654</v>
      </c>
      <c r="D33" s="78" t="s">
        <v>110</v>
      </c>
      <c r="E33" s="78"/>
      <c r="F33" s="78"/>
      <c r="G33" s="78"/>
      <c r="H33" s="78"/>
      <c r="I33" s="78"/>
      <c r="J33" s="76"/>
      <c r="K33" s="136" t="str">
        <f t="shared" si="0"/>
        <v>SUP</v>
      </c>
    </row>
    <row r="34" spans="1:11" s="44" customFormat="1" ht="28.5" x14ac:dyDescent="0.3">
      <c r="A34" s="128"/>
      <c r="B34" s="129" t="s">
        <v>2006</v>
      </c>
      <c r="C34" s="139" t="s">
        <v>655</v>
      </c>
      <c r="D34" s="78" t="s">
        <v>110</v>
      </c>
      <c r="E34" s="78"/>
      <c r="F34" s="78"/>
      <c r="G34" s="78"/>
      <c r="H34" s="78"/>
      <c r="I34" s="78"/>
      <c r="J34" s="76"/>
      <c r="K34" s="136" t="str">
        <f t="shared" si="0"/>
        <v>SUP</v>
      </c>
    </row>
    <row r="35" spans="1:11" s="44" customFormat="1" x14ac:dyDescent="0.3">
      <c r="A35" s="128"/>
      <c r="B35" s="129" t="s">
        <v>2007</v>
      </c>
      <c r="C35" s="139" t="s">
        <v>656</v>
      </c>
      <c r="D35" s="78" t="s">
        <v>110</v>
      </c>
      <c r="E35" s="78"/>
      <c r="F35" s="78"/>
      <c r="G35" s="78"/>
      <c r="H35" s="78"/>
      <c r="I35" s="78"/>
      <c r="J35" s="76"/>
      <c r="K35" s="136" t="str">
        <f t="shared" si="0"/>
        <v>SUP</v>
      </c>
    </row>
    <row r="36" spans="1:11" s="44" customFormat="1" x14ac:dyDescent="0.3">
      <c r="A36" s="128"/>
      <c r="B36" s="129" t="s">
        <v>2008</v>
      </c>
      <c r="C36" s="139" t="s">
        <v>657</v>
      </c>
      <c r="D36" s="78" t="s">
        <v>110</v>
      </c>
      <c r="E36" s="78"/>
      <c r="F36" s="78"/>
      <c r="G36" s="78"/>
      <c r="H36" s="78"/>
      <c r="I36" s="78"/>
      <c r="J36" s="76"/>
      <c r="K36" s="136" t="str">
        <f t="shared" si="0"/>
        <v>SUP</v>
      </c>
    </row>
    <row r="37" spans="1:11" s="44" customFormat="1" ht="42.75" x14ac:dyDescent="0.3">
      <c r="A37" s="128"/>
      <c r="B37" s="129" t="s">
        <v>2009</v>
      </c>
      <c r="C37" s="139" t="s">
        <v>658</v>
      </c>
      <c r="D37" s="78" t="s">
        <v>110</v>
      </c>
      <c r="E37" s="78"/>
      <c r="F37" s="78"/>
      <c r="G37" s="78"/>
      <c r="H37" s="78"/>
      <c r="I37" s="78"/>
      <c r="J37" s="76"/>
      <c r="K37" s="136" t="str">
        <f t="shared" si="0"/>
        <v>SUP</v>
      </c>
    </row>
    <row r="38" spans="1:11" s="44" customFormat="1" ht="28.5" x14ac:dyDescent="0.3">
      <c r="A38" s="128"/>
      <c r="B38" s="129" t="s">
        <v>2010</v>
      </c>
      <c r="C38" s="139" t="s">
        <v>659</v>
      </c>
      <c r="D38" s="78" t="s">
        <v>110</v>
      </c>
      <c r="E38" s="78"/>
      <c r="F38" s="78"/>
      <c r="G38" s="78"/>
      <c r="H38" s="78"/>
      <c r="I38" s="78"/>
      <c r="J38" s="76"/>
      <c r="K38" s="136" t="str">
        <f t="shared" si="0"/>
        <v>SUP</v>
      </c>
    </row>
    <row r="39" spans="1:11" s="44" customFormat="1" ht="28.5" x14ac:dyDescent="0.3">
      <c r="A39" s="128"/>
      <c r="B39" s="129" t="s">
        <v>2011</v>
      </c>
      <c r="C39" s="139" t="s">
        <v>660</v>
      </c>
      <c r="D39" s="78" t="s">
        <v>110</v>
      </c>
      <c r="E39" s="78"/>
      <c r="F39" s="78"/>
      <c r="G39" s="78"/>
      <c r="H39" s="78"/>
      <c r="I39" s="78"/>
      <c r="J39" s="76"/>
      <c r="K39" s="136" t="str">
        <f t="shared" ref="K39:K70" si="1">IF(C39="","",
IF(OR(A33="x",RIGHT(C39,1)=":"),"",
IF(COUNTA(D39:I39)&gt;1,"Invalid",
IF(D39="x",$D$6,IF(E39="x",$E$6,IF(F39="x",$F$6,IF(G39="x",$G$6,IF(H39="x",$H$6,IF(I39="x",$I$6,"")))))))))</f>
        <v>SUP</v>
      </c>
    </row>
    <row r="40" spans="1:11" s="44" customFormat="1" ht="42.75" x14ac:dyDescent="0.3">
      <c r="A40" s="128"/>
      <c r="B40" s="129" t="s">
        <v>2012</v>
      </c>
      <c r="C40" s="139" t="s">
        <v>661</v>
      </c>
      <c r="D40" s="78" t="s">
        <v>110</v>
      </c>
      <c r="E40" s="78"/>
      <c r="F40" s="78"/>
      <c r="G40" s="78"/>
      <c r="H40" s="78"/>
      <c r="I40" s="78"/>
      <c r="J40" s="76"/>
      <c r="K40" s="136" t="str">
        <f t="shared" si="1"/>
        <v>SUP</v>
      </c>
    </row>
    <row r="41" spans="1:11" s="44" customFormat="1" ht="28.5" x14ac:dyDescent="0.3">
      <c r="A41" s="128"/>
      <c r="B41" s="129" t="s">
        <v>2013</v>
      </c>
      <c r="C41" s="139" t="s">
        <v>662</v>
      </c>
      <c r="D41" s="78" t="s">
        <v>110</v>
      </c>
      <c r="E41" s="78"/>
      <c r="F41" s="78"/>
      <c r="G41" s="78"/>
      <c r="H41" s="78"/>
      <c r="I41" s="78"/>
      <c r="J41" s="76"/>
      <c r="K41" s="136" t="str">
        <f t="shared" si="1"/>
        <v>SUP</v>
      </c>
    </row>
    <row r="42" spans="1:11" s="44" customFormat="1" ht="42.75" x14ac:dyDescent="0.3">
      <c r="A42" s="128"/>
      <c r="B42" s="129" t="s">
        <v>2014</v>
      </c>
      <c r="C42" s="139" t="s">
        <v>663</v>
      </c>
      <c r="D42" s="78" t="s">
        <v>110</v>
      </c>
      <c r="E42" s="78"/>
      <c r="F42" s="78"/>
      <c r="G42" s="78"/>
      <c r="H42" s="78"/>
      <c r="I42" s="78"/>
      <c r="J42" s="76" t="s">
        <v>2572</v>
      </c>
      <c r="K42" s="136" t="str">
        <f t="shared" si="1"/>
        <v>SUP</v>
      </c>
    </row>
    <row r="43" spans="1:11" s="44" customFormat="1" ht="57" x14ac:dyDescent="0.3">
      <c r="A43" s="128"/>
      <c r="B43" s="129" t="s">
        <v>2015</v>
      </c>
      <c r="C43" s="138" t="s">
        <v>664</v>
      </c>
      <c r="D43" s="78" t="s">
        <v>110</v>
      </c>
      <c r="E43" s="78"/>
      <c r="F43" s="78"/>
      <c r="G43" s="78"/>
      <c r="H43" s="78"/>
      <c r="I43" s="78"/>
      <c r="J43" s="76"/>
      <c r="K43" s="136" t="str">
        <f t="shared" si="1"/>
        <v>SUP</v>
      </c>
    </row>
    <row r="44" spans="1:11" s="44" customFormat="1" ht="85.5" x14ac:dyDescent="0.3">
      <c r="A44" s="128"/>
      <c r="B44" s="129" t="s">
        <v>2016</v>
      </c>
      <c r="C44" s="138" t="s">
        <v>665</v>
      </c>
      <c r="D44" s="78" t="s">
        <v>110</v>
      </c>
      <c r="E44" s="78"/>
      <c r="F44" s="78"/>
      <c r="G44" s="78"/>
      <c r="H44" s="78"/>
      <c r="I44" s="78"/>
      <c r="J44" s="76" t="s">
        <v>2573</v>
      </c>
      <c r="K44" s="136" t="str">
        <f t="shared" si="1"/>
        <v>SUP</v>
      </c>
    </row>
    <row r="45" spans="1:11" s="44" customFormat="1" ht="85.5" x14ac:dyDescent="0.3">
      <c r="A45" s="128"/>
      <c r="B45" s="129" t="s">
        <v>2017</v>
      </c>
      <c r="C45" s="138" t="s">
        <v>666</v>
      </c>
      <c r="D45" s="78" t="s">
        <v>110</v>
      </c>
      <c r="E45" s="78"/>
      <c r="F45" s="78"/>
      <c r="G45" s="78"/>
      <c r="H45" s="78"/>
      <c r="I45" s="78"/>
      <c r="J45" s="76"/>
      <c r="K45" s="136" t="str">
        <f t="shared" si="1"/>
        <v>SUP</v>
      </c>
    </row>
    <row r="46" spans="1:11" s="44" customFormat="1" ht="85.5" x14ac:dyDescent="0.3">
      <c r="A46" s="128"/>
      <c r="B46" s="129" t="s">
        <v>2018</v>
      </c>
      <c r="C46" s="138" t="s">
        <v>667</v>
      </c>
      <c r="D46" s="78" t="s">
        <v>110</v>
      </c>
      <c r="E46" s="78"/>
      <c r="F46" s="78"/>
      <c r="G46" s="78"/>
      <c r="H46" s="78"/>
      <c r="I46" s="78"/>
      <c r="J46" s="76"/>
      <c r="K46" s="136" t="str">
        <f t="shared" si="1"/>
        <v>SUP</v>
      </c>
    </row>
    <row r="47" spans="1:11" s="44" customFormat="1" ht="57" x14ac:dyDescent="0.3">
      <c r="A47" s="128"/>
      <c r="B47" s="129" t="s">
        <v>2019</v>
      </c>
      <c r="C47" s="138" t="s">
        <v>2072</v>
      </c>
      <c r="D47" s="78" t="s">
        <v>110</v>
      </c>
      <c r="E47" s="78"/>
      <c r="F47" s="78"/>
      <c r="G47" s="78"/>
      <c r="H47" s="78"/>
      <c r="I47" s="78"/>
      <c r="J47" s="76" t="s">
        <v>2574</v>
      </c>
      <c r="K47" s="136" t="str">
        <f t="shared" si="1"/>
        <v>SUP</v>
      </c>
    </row>
    <row r="48" spans="1:11" s="44" customFormat="1" ht="71.25" x14ac:dyDescent="0.3">
      <c r="A48" s="128"/>
      <c r="B48" s="129" t="s">
        <v>2020</v>
      </c>
      <c r="C48" s="138" t="s">
        <v>668</v>
      </c>
      <c r="D48" s="78" t="s">
        <v>110</v>
      </c>
      <c r="E48" s="78"/>
      <c r="F48" s="78"/>
      <c r="G48" s="78"/>
      <c r="H48" s="78"/>
      <c r="I48" s="78"/>
      <c r="J48" s="76"/>
      <c r="K48" s="136" t="str">
        <f t="shared" si="1"/>
        <v>SUP</v>
      </c>
    </row>
    <row r="49" spans="1:11" s="44" customFormat="1" ht="57" x14ac:dyDescent="0.3">
      <c r="A49" s="128"/>
      <c r="B49" s="129" t="s">
        <v>2021</v>
      </c>
      <c r="C49" s="138" t="s">
        <v>669</v>
      </c>
      <c r="D49" s="78" t="s">
        <v>110</v>
      </c>
      <c r="E49" s="78"/>
      <c r="F49" s="78"/>
      <c r="G49" s="78"/>
      <c r="H49" s="78"/>
      <c r="I49" s="78"/>
      <c r="J49" s="76" t="s">
        <v>2575</v>
      </c>
      <c r="K49" s="136" t="str">
        <f t="shared" si="1"/>
        <v>SUP</v>
      </c>
    </row>
    <row r="50" spans="1:11" s="44" customFormat="1" ht="57" x14ac:dyDescent="0.3">
      <c r="A50" s="128"/>
      <c r="B50" s="129" t="s">
        <v>2022</v>
      </c>
      <c r="C50" s="138" t="s">
        <v>670</v>
      </c>
      <c r="D50" s="78"/>
      <c r="E50" s="78" t="s">
        <v>110</v>
      </c>
      <c r="F50" s="78"/>
      <c r="G50" s="78"/>
      <c r="H50" s="78"/>
      <c r="I50" s="78"/>
      <c r="J50" s="76" t="s">
        <v>2576</v>
      </c>
      <c r="K50" s="136" t="str">
        <f t="shared" si="1"/>
        <v>MOD</v>
      </c>
    </row>
    <row r="51" spans="1:11" s="44" customFormat="1" ht="57" x14ac:dyDescent="0.3">
      <c r="A51" s="128"/>
      <c r="B51" s="129" t="s">
        <v>2023</v>
      </c>
      <c r="C51" s="138" t="s">
        <v>2073</v>
      </c>
      <c r="D51" s="78" t="s">
        <v>110</v>
      </c>
      <c r="E51" s="78"/>
      <c r="F51" s="78"/>
      <c r="G51" s="78"/>
      <c r="H51" s="78"/>
      <c r="I51" s="78"/>
      <c r="J51" s="76"/>
      <c r="K51" s="136" t="str">
        <f t="shared" si="1"/>
        <v>SUP</v>
      </c>
    </row>
    <row r="52" spans="1:11" s="44" customFormat="1" ht="99.75" x14ac:dyDescent="0.3">
      <c r="A52" s="128"/>
      <c r="B52" s="129" t="s">
        <v>2024</v>
      </c>
      <c r="C52" s="138" t="s">
        <v>671</v>
      </c>
      <c r="D52" s="78" t="s">
        <v>110</v>
      </c>
      <c r="E52" s="78"/>
      <c r="F52" s="78"/>
      <c r="G52" s="78"/>
      <c r="H52" s="78"/>
      <c r="I52" s="78"/>
      <c r="J52" s="76"/>
      <c r="K52" s="136" t="str">
        <f t="shared" si="1"/>
        <v>SUP</v>
      </c>
    </row>
    <row r="53" spans="1:11" s="44" customFormat="1" ht="57" x14ac:dyDescent="0.3">
      <c r="A53" s="128"/>
      <c r="B53" s="129" t="s">
        <v>2025</v>
      </c>
      <c r="C53" s="138" t="s">
        <v>672</v>
      </c>
      <c r="D53" s="78" t="s">
        <v>110</v>
      </c>
      <c r="E53" s="78"/>
      <c r="F53" s="78"/>
      <c r="G53" s="78"/>
      <c r="H53" s="78"/>
      <c r="I53" s="78"/>
      <c r="J53" s="76"/>
      <c r="K53" s="136" t="str">
        <f t="shared" si="1"/>
        <v>SUP</v>
      </c>
    </row>
    <row r="54" spans="1:11" s="44" customFormat="1" ht="85.5" x14ac:dyDescent="0.3">
      <c r="A54" s="128"/>
      <c r="B54" s="129" t="s">
        <v>2026</v>
      </c>
      <c r="C54" s="138" t="s">
        <v>2074</v>
      </c>
      <c r="D54" s="78" t="s">
        <v>110</v>
      </c>
      <c r="E54" s="78"/>
      <c r="F54" s="78"/>
      <c r="G54" s="78"/>
      <c r="H54" s="78"/>
      <c r="I54" s="78"/>
      <c r="J54" s="76"/>
      <c r="K54" s="136" t="str">
        <f t="shared" si="1"/>
        <v>SUP</v>
      </c>
    </row>
    <row r="55" spans="1:11" s="44" customFormat="1" ht="57" x14ac:dyDescent="0.3">
      <c r="A55" s="128"/>
      <c r="B55" s="129" t="s">
        <v>2027</v>
      </c>
      <c r="C55" s="138" t="s">
        <v>673</v>
      </c>
      <c r="D55" s="78" t="s">
        <v>110</v>
      </c>
      <c r="E55" s="78"/>
      <c r="F55" s="78"/>
      <c r="G55" s="78"/>
      <c r="H55" s="78"/>
      <c r="I55" s="78"/>
      <c r="J55" s="76"/>
      <c r="K55" s="136" t="str">
        <f t="shared" si="1"/>
        <v>SUP</v>
      </c>
    </row>
    <row r="56" spans="1:11" s="44" customFormat="1" ht="71.25" x14ac:dyDescent="0.3">
      <c r="A56" s="128"/>
      <c r="B56" s="129" t="s">
        <v>2028</v>
      </c>
      <c r="C56" s="138" t="s">
        <v>674</v>
      </c>
      <c r="D56" s="78"/>
      <c r="E56" s="78" t="s">
        <v>110</v>
      </c>
      <c r="F56" s="78"/>
      <c r="G56" s="78"/>
      <c r="H56" s="78"/>
      <c r="I56" s="78"/>
      <c r="J56" s="76" t="s">
        <v>2577</v>
      </c>
      <c r="K56" s="136" t="str">
        <f t="shared" si="1"/>
        <v>MOD</v>
      </c>
    </row>
    <row r="57" spans="1:11" s="44" customFormat="1" ht="42.75" x14ac:dyDescent="0.3">
      <c r="A57" s="128"/>
      <c r="B57" s="129" t="s">
        <v>2029</v>
      </c>
      <c r="C57" s="138" t="s">
        <v>675</v>
      </c>
      <c r="D57" s="78" t="s">
        <v>110</v>
      </c>
      <c r="E57" s="78"/>
      <c r="F57" s="78"/>
      <c r="G57" s="78"/>
      <c r="H57" s="78"/>
      <c r="I57" s="78"/>
      <c r="J57" s="76"/>
      <c r="K57" s="136" t="str">
        <f t="shared" si="1"/>
        <v>SUP</v>
      </c>
    </row>
    <row r="58" spans="1:11" s="44" customFormat="1" ht="57" x14ac:dyDescent="0.3">
      <c r="A58" s="128"/>
      <c r="B58" s="129" t="s">
        <v>2030</v>
      </c>
      <c r="C58" s="138" t="s">
        <v>676</v>
      </c>
      <c r="D58" s="78" t="s">
        <v>110</v>
      </c>
      <c r="E58" s="78"/>
      <c r="F58" s="78"/>
      <c r="G58" s="78"/>
      <c r="H58" s="78"/>
      <c r="I58" s="78"/>
      <c r="J58" s="76"/>
      <c r="K58" s="136" t="str">
        <f t="shared" si="1"/>
        <v>SUP</v>
      </c>
    </row>
    <row r="59" spans="1:11" s="44" customFormat="1" ht="57" x14ac:dyDescent="0.3">
      <c r="A59" s="128"/>
      <c r="B59" s="129" t="s">
        <v>2031</v>
      </c>
      <c r="C59" s="138" t="s">
        <v>677</v>
      </c>
      <c r="D59" s="78" t="s">
        <v>110</v>
      </c>
      <c r="E59" s="78"/>
      <c r="F59" s="78"/>
      <c r="G59" s="78"/>
      <c r="H59" s="78"/>
      <c r="I59" s="78"/>
      <c r="J59" s="76"/>
      <c r="K59" s="136" t="str">
        <f t="shared" si="1"/>
        <v>SUP</v>
      </c>
    </row>
    <row r="60" spans="1:11" s="44" customFormat="1" ht="57" x14ac:dyDescent="0.3">
      <c r="A60" s="128"/>
      <c r="B60" s="129" t="s">
        <v>2032</v>
      </c>
      <c r="C60" s="138" t="s">
        <v>678</v>
      </c>
      <c r="D60" s="78" t="s">
        <v>110</v>
      </c>
      <c r="E60" s="78"/>
      <c r="F60" s="78"/>
      <c r="G60" s="78"/>
      <c r="H60" s="78"/>
      <c r="I60" s="78"/>
      <c r="J60" s="76" t="s">
        <v>2578</v>
      </c>
      <c r="K60" s="136" t="str">
        <f t="shared" si="1"/>
        <v>SUP</v>
      </c>
    </row>
    <row r="61" spans="1:11" s="44" customFormat="1" ht="57" x14ac:dyDescent="0.3">
      <c r="A61" s="128"/>
      <c r="B61" s="129" t="s">
        <v>2033</v>
      </c>
      <c r="C61" s="138" t="s">
        <v>679</v>
      </c>
      <c r="D61" s="146" t="s">
        <v>110</v>
      </c>
      <c r="E61" s="78"/>
      <c r="F61" s="78"/>
      <c r="G61" s="78"/>
      <c r="H61" s="78"/>
      <c r="I61" s="78"/>
      <c r="J61" s="76"/>
      <c r="K61" s="136" t="str">
        <f t="shared" si="1"/>
        <v>SUP</v>
      </c>
    </row>
    <row r="62" spans="1:11" s="44" customFormat="1" ht="71.25" x14ac:dyDescent="0.3">
      <c r="A62" s="128"/>
      <c r="B62" s="129" t="s">
        <v>2034</v>
      </c>
      <c r="C62" s="138" t="s">
        <v>680</v>
      </c>
      <c r="D62" s="146" t="s">
        <v>110</v>
      </c>
      <c r="E62" s="78"/>
      <c r="F62" s="78"/>
      <c r="G62" s="78"/>
      <c r="H62" s="78"/>
      <c r="I62" s="78"/>
      <c r="J62" s="76"/>
      <c r="K62" s="136" t="str">
        <f t="shared" si="1"/>
        <v>SUP</v>
      </c>
    </row>
    <row r="63" spans="1:11" s="44" customFormat="1" ht="99.75" x14ac:dyDescent="0.3">
      <c r="A63" s="128"/>
      <c r="B63" s="129" t="s">
        <v>2035</v>
      </c>
      <c r="C63" s="138" t="s">
        <v>681</v>
      </c>
      <c r="D63" s="146" t="s">
        <v>110</v>
      </c>
      <c r="E63" s="78"/>
      <c r="F63" s="78"/>
      <c r="G63" s="78"/>
      <c r="H63" s="78"/>
      <c r="I63" s="78"/>
      <c r="J63" s="76"/>
      <c r="K63" s="136" t="str">
        <f t="shared" si="1"/>
        <v>SUP</v>
      </c>
    </row>
    <row r="64" spans="1:11" s="44" customFormat="1" ht="42.75" x14ac:dyDescent="0.3">
      <c r="A64" s="128"/>
      <c r="B64" s="129" t="s">
        <v>2036</v>
      </c>
      <c r="C64" s="138" t="s">
        <v>682</v>
      </c>
      <c r="D64" s="146" t="s">
        <v>110</v>
      </c>
      <c r="E64" s="78"/>
      <c r="F64" s="78"/>
      <c r="G64" s="78"/>
      <c r="H64" s="78"/>
      <c r="I64" s="78"/>
      <c r="J64" s="76"/>
      <c r="K64" s="136" t="str">
        <f t="shared" si="1"/>
        <v>SUP</v>
      </c>
    </row>
    <row r="65" spans="1:11" s="44" customFormat="1" ht="42.75" x14ac:dyDescent="0.3">
      <c r="A65" s="128"/>
      <c r="B65" s="129" t="s">
        <v>2037</v>
      </c>
      <c r="C65" s="138" t="s">
        <v>683</v>
      </c>
      <c r="D65" s="146" t="s">
        <v>110</v>
      </c>
      <c r="E65" s="78"/>
      <c r="F65" s="78"/>
      <c r="G65" s="78"/>
      <c r="H65" s="78"/>
      <c r="I65" s="78"/>
      <c r="J65" s="76"/>
      <c r="K65" s="136" t="str">
        <f t="shared" si="1"/>
        <v>SUP</v>
      </c>
    </row>
    <row r="66" spans="1:11" s="44" customFormat="1" ht="28.5" x14ac:dyDescent="0.3">
      <c r="A66" s="128"/>
      <c r="B66" s="129" t="s">
        <v>2038</v>
      </c>
      <c r="C66" s="138" t="s">
        <v>684</v>
      </c>
      <c r="D66" s="146" t="s">
        <v>110</v>
      </c>
      <c r="E66" s="78"/>
      <c r="F66" s="78"/>
      <c r="G66" s="78"/>
      <c r="H66" s="78"/>
      <c r="I66" s="78"/>
      <c r="J66" s="76"/>
      <c r="K66" s="136" t="str">
        <f t="shared" si="1"/>
        <v>SUP</v>
      </c>
    </row>
    <row r="67" spans="1:11" s="44" customFormat="1" ht="71.25" x14ac:dyDescent="0.3">
      <c r="A67" s="128"/>
      <c r="B67" s="129" t="s">
        <v>2039</v>
      </c>
      <c r="C67" s="138" t="s">
        <v>685</v>
      </c>
      <c r="D67" s="146" t="s">
        <v>110</v>
      </c>
      <c r="E67" s="78"/>
      <c r="F67" s="78"/>
      <c r="G67" s="78"/>
      <c r="H67" s="78"/>
      <c r="I67" s="78"/>
      <c r="J67" s="76"/>
      <c r="K67" s="136" t="str">
        <f t="shared" si="1"/>
        <v>SUP</v>
      </c>
    </row>
    <row r="68" spans="1:11" s="44" customFormat="1" ht="71.25" x14ac:dyDescent="0.3">
      <c r="A68" s="128"/>
      <c r="B68" s="129" t="s">
        <v>2040</v>
      </c>
      <c r="C68" s="138" t="s">
        <v>686</v>
      </c>
      <c r="D68" s="78"/>
      <c r="E68" s="78"/>
      <c r="F68" s="78"/>
      <c r="G68" s="78"/>
      <c r="H68" s="78"/>
      <c r="I68" s="78"/>
      <c r="J68" s="76"/>
      <c r="K68" s="136" t="str">
        <f t="shared" si="1"/>
        <v/>
      </c>
    </row>
    <row r="69" spans="1:11" s="44" customFormat="1" x14ac:dyDescent="0.3">
      <c r="A69" s="128"/>
      <c r="B69" s="129" t="s">
        <v>2040</v>
      </c>
      <c r="C69" s="139" t="s">
        <v>687</v>
      </c>
      <c r="D69" s="146" t="s">
        <v>110</v>
      </c>
      <c r="E69" s="78"/>
      <c r="F69" s="78"/>
      <c r="G69" s="78"/>
      <c r="H69" s="78"/>
      <c r="I69" s="78"/>
      <c r="J69" s="76"/>
      <c r="K69" s="136" t="str">
        <f t="shared" si="1"/>
        <v>SUP</v>
      </c>
    </row>
    <row r="70" spans="1:11" s="44" customFormat="1" ht="28.5" x14ac:dyDescent="0.3">
      <c r="A70" s="128"/>
      <c r="B70" s="129" t="s">
        <v>2041</v>
      </c>
      <c r="C70" s="139" t="s">
        <v>688</v>
      </c>
      <c r="D70" s="146" t="s">
        <v>110</v>
      </c>
      <c r="E70" s="78"/>
      <c r="F70" s="78"/>
      <c r="G70" s="78"/>
      <c r="H70" s="78"/>
      <c r="I70" s="78"/>
      <c r="J70" s="76"/>
      <c r="K70" s="136" t="str">
        <f t="shared" si="1"/>
        <v>SUP</v>
      </c>
    </row>
    <row r="71" spans="1:11" s="44" customFormat="1" x14ac:dyDescent="0.3">
      <c r="A71" s="128"/>
      <c r="B71" s="129" t="s">
        <v>2042</v>
      </c>
      <c r="C71" s="139" t="s">
        <v>689</v>
      </c>
      <c r="D71" s="146" t="s">
        <v>110</v>
      </c>
      <c r="E71" s="78"/>
      <c r="F71" s="78"/>
      <c r="G71" s="78"/>
      <c r="H71" s="78"/>
      <c r="I71" s="78"/>
      <c r="J71" s="76"/>
      <c r="K71" s="136" t="str">
        <f t="shared" ref="K71:K102" si="2">IF(C71="","",
IF(OR(A65="x",RIGHT(C71,1)=":"),"",
IF(COUNTA(D71:I71)&gt;1,"Invalid",
IF(D71="x",$D$6,IF(E71="x",$E$6,IF(F71="x",$F$6,IF(G71="x",$G$6,IF(H71="x",$H$6,IF(I71="x",$I$6,"")))))))))</f>
        <v>SUP</v>
      </c>
    </row>
    <row r="72" spans="1:11" s="44" customFormat="1" x14ac:dyDescent="0.3">
      <c r="A72" s="128"/>
      <c r="B72" s="129" t="s">
        <v>2043</v>
      </c>
      <c r="C72" s="139" t="s">
        <v>690</v>
      </c>
      <c r="D72" s="146" t="s">
        <v>110</v>
      </c>
      <c r="E72" s="78"/>
      <c r="F72" s="78"/>
      <c r="G72" s="78"/>
      <c r="H72" s="78"/>
      <c r="I72" s="78"/>
      <c r="J72" s="76"/>
      <c r="K72" s="136" t="str">
        <f t="shared" si="2"/>
        <v>SUP</v>
      </c>
    </row>
    <row r="73" spans="1:11" s="44" customFormat="1" ht="28.5" x14ac:dyDescent="0.3">
      <c r="A73" s="128"/>
      <c r="B73" s="129" t="s">
        <v>2044</v>
      </c>
      <c r="C73" s="139" t="s">
        <v>691</v>
      </c>
      <c r="D73" s="146" t="s">
        <v>110</v>
      </c>
      <c r="E73" s="78"/>
      <c r="F73" s="78"/>
      <c r="G73" s="78"/>
      <c r="H73" s="78"/>
      <c r="I73" s="78"/>
      <c r="J73" s="76"/>
      <c r="K73" s="136" t="str">
        <f t="shared" si="2"/>
        <v>SUP</v>
      </c>
    </row>
    <row r="74" spans="1:11" s="44" customFormat="1" ht="28.5" x14ac:dyDescent="0.3">
      <c r="A74" s="128"/>
      <c r="B74" s="129" t="s">
        <v>2045</v>
      </c>
      <c r="C74" s="139" t="s">
        <v>692</v>
      </c>
      <c r="D74" s="146" t="s">
        <v>110</v>
      </c>
      <c r="E74" s="78"/>
      <c r="F74" s="78"/>
      <c r="G74" s="78"/>
      <c r="H74" s="78"/>
      <c r="I74" s="78"/>
      <c r="J74" s="76"/>
      <c r="K74" s="136" t="str">
        <f t="shared" si="2"/>
        <v>SUP</v>
      </c>
    </row>
    <row r="75" spans="1:11" s="44" customFormat="1" x14ac:dyDescent="0.3">
      <c r="A75" s="128"/>
      <c r="B75" s="129" t="s">
        <v>2046</v>
      </c>
      <c r="C75" s="139" t="s">
        <v>693</v>
      </c>
      <c r="D75" s="146" t="s">
        <v>110</v>
      </c>
      <c r="E75" s="78"/>
      <c r="F75" s="78"/>
      <c r="G75" s="78"/>
      <c r="H75" s="78"/>
      <c r="I75" s="78"/>
      <c r="J75" s="76"/>
      <c r="K75" s="136" t="str">
        <f t="shared" si="2"/>
        <v>SUP</v>
      </c>
    </row>
    <row r="76" spans="1:11" s="44" customFormat="1" x14ac:dyDescent="0.3">
      <c r="A76" s="128"/>
      <c r="B76" s="129" t="s">
        <v>2047</v>
      </c>
      <c r="C76" s="139" t="s">
        <v>694</v>
      </c>
      <c r="D76" s="146" t="s">
        <v>110</v>
      </c>
      <c r="E76" s="78"/>
      <c r="F76" s="78"/>
      <c r="G76" s="78"/>
      <c r="H76" s="78"/>
      <c r="I76" s="78"/>
      <c r="J76" s="76"/>
      <c r="K76" s="136" t="str">
        <f t="shared" si="2"/>
        <v>SUP</v>
      </c>
    </row>
    <row r="77" spans="1:11" s="44" customFormat="1" x14ac:dyDescent="0.3">
      <c r="A77" s="128"/>
      <c r="B77" s="129" t="s">
        <v>2048</v>
      </c>
      <c r="C77" s="139" t="s">
        <v>695</v>
      </c>
      <c r="D77" s="146" t="s">
        <v>110</v>
      </c>
      <c r="E77" s="78"/>
      <c r="F77" s="78"/>
      <c r="G77" s="78"/>
      <c r="H77" s="78"/>
      <c r="I77" s="78"/>
      <c r="J77" s="76"/>
      <c r="K77" s="136" t="str">
        <f t="shared" si="2"/>
        <v>SUP</v>
      </c>
    </row>
    <row r="78" spans="1:11" s="44" customFormat="1" x14ac:dyDescent="0.3">
      <c r="A78" s="128"/>
      <c r="B78" s="129" t="s">
        <v>2049</v>
      </c>
      <c r="C78" s="139" t="s">
        <v>696</v>
      </c>
      <c r="D78" s="146" t="s">
        <v>110</v>
      </c>
      <c r="E78" s="78"/>
      <c r="F78" s="78"/>
      <c r="G78" s="78"/>
      <c r="H78" s="78"/>
      <c r="I78" s="78"/>
      <c r="J78" s="76"/>
      <c r="K78" s="136" t="str">
        <f t="shared" si="2"/>
        <v>SUP</v>
      </c>
    </row>
    <row r="79" spans="1:11" s="44" customFormat="1" ht="28.5" x14ac:dyDescent="0.3">
      <c r="A79" s="128"/>
      <c r="B79" s="129" t="s">
        <v>2050</v>
      </c>
      <c r="C79" s="139" t="s">
        <v>697</v>
      </c>
      <c r="D79" s="146" t="s">
        <v>110</v>
      </c>
      <c r="E79" s="78"/>
      <c r="F79" s="78"/>
      <c r="G79" s="78"/>
      <c r="H79" s="78"/>
      <c r="I79" s="78"/>
      <c r="J79" s="76"/>
      <c r="K79" s="136" t="str">
        <f t="shared" si="2"/>
        <v>SUP</v>
      </c>
    </row>
    <row r="80" spans="1:11" s="44" customFormat="1" ht="42.75" x14ac:dyDescent="0.3">
      <c r="A80" s="128"/>
      <c r="B80" s="129" t="s">
        <v>2051</v>
      </c>
      <c r="C80" s="139" t="s">
        <v>698</v>
      </c>
      <c r="D80" s="146" t="s">
        <v>110</v>
      </c>
      <c r="E80" s="78"/>
      <c r="F80" s="78"/>
      <c r="G80" s="78"/>
      <c r="H80" s="78"/>
      <c r="I80" s="78"/>
      <c r="J80" s="76"/>
      <c r="K80" s="136" t="str">
        <f t="shared" si="2"/>
        <v>SUP</v>
      </c>
    </row>
    <row r="81" spans="1:11" s="44" customFormat="1" ht="28.5" x14ac:dyDescent="0.3">
      <c r="A81" s="128"/>
      <c r="B81" s="129" t="s">
        <v>2052</v>
      </c>
      <c r="C81" s="139" t="s">
        <v>699</v>
      </c>
      <c r="D81" s="146" t="s">
        <v>110</v>
      </c>
      <c r="E81" s="78"/>
      <c r="F81" s="78"/>
      <c r="G81" s="78"/>
      <c r="H81" s="78"/>
      <c r="I81" s="78"/>
      <c r="J81" s="76"/>
      <c r="K81" s="136" t="str">
        <f t="shared" si="2"/>
        <v>SUP</v>
      </c>
    </row>
    <row r="82" spans="1:11" s="44" customFormat="1" ht="28.5" x14ac:dyDescent="0.3">
      <c r="A82" s="128"/>
      <c r="B82" s="129" t="s">
        <v>2053</v>
      </c>
      <c r="C82" s="139" t="s">
        <v>700</v>
      </c>
      <c r="D82" s="146" t="s">
        <v>110</v>
      </c>
      <c r="E82" s="78"/>
      <c r="F82" s="78"/>
      <c r="G82" s="78"/>
      <c r="H82" s="78"/>
      <c r="I82" s="78"/>
      <c r="J82" s="76"/>
      <c r="K82" s="136" t="str">
        <f t="shared" si="2"/>
        <v>SUP</v>
      </c>
    </row>
    <row r="83" spans="1:11" s="44" customFormat="1" ht="28.5" x14ac:dyDescent="0.3">
      <c r="A83" s="128"/>
      <c r="B83" s="129" t="s">
        <v>2054</v>
      </c>
      <c r="C83" s="139" t="s">
        <v>701</v>
      </c>
      <c r="D83" s="146" t="s">
        <v>110</v>
      </c>
      <c r="E83" s="78"/>
      <c r="F83" s="78"/>
      <c r="G83" s="78"/>
      <c r="H83" s="78"/>
      <c r="I83" s="78"/>
      <c r="J83" s="76"/>
      <c r="K83" s="136" t="str">
        <f t="shared" si="2"/>
        <v>SUP</v>
      </c>
    </row>
    <row r="84" spans="1:11" s="44" customFormat="1" ht="42.75" x14ac:dyDescent="0.3">
      <c r="A84" s="128"/>
      <c r="B84" s="129" t="s">
        <v>2055</v>
      </c>
      <c r="C84" s="139" t="s">
        <v>702</v>
      </c>
      <c r="D84" s="146" t="s">
        <v>110</v>
      </c>
      <c r="E84" s="78"/>
      <c r="F84" s="78"/>
      <c r="G84" s="78"/>
      <c r="H84" s="78"/>
      <c r="I84" s="78"/>
      <c r="J84" s="76" t="s">
        <v>2579</v>
      </c>
      <c r="K84" s="136" t="str">
        <f t="shared" si="2"/>
        <v>SUP</v>
      </c>
    </row>
    <row r="85" spans="1:11" s="44" customFormat="1" ht="71.25" x14ac:dyDescent="0.3">
      <c r="A85" s="128"/>
      <c r="B85" s="129" t="s">
        <v>2056</v>
      </c>
      <c r="C85" s="138" t="s">
        <v>703</v>
      </c>
      <c r="D85" s="146" t="s">
        <v>110</v>
      </c>
      <c r="E85" s="78"/>
      <c r="F85" s="78"/>
      <c r="G85" s="78"/>
      <c r="H85" s="78"/>
      <c r="I85" s="78"/>
      <c r="J85" s="76"/>
      <c r="K85" s="136" t="str">
        <f t="shared" si="2"/>
        <v>SUP</v>
      </c>
    </row>
    <row r="86" spans="1:11" s="44" customFormat="1" ht="71.25" x14ac:dyDescent="0.3">
      <c r="A86" s="128"/>
      <c r="B86" s="129" t="s">
        <v>2057</v>
      </c>
      <c r="C86" s="138" t="s">
        <v>704</v>
      </c>
      <c r="D86" s="146" t="s">
        <v>110</v>
      </c>
      <c r="E86" s="78"/>
      <c r="F86" s="78"/>
      <c r="G86" s="78"/>
      <c r="H86" s="78"/>
      <c r="I86" s="78"/>
      <c r="J86" s="76"/>
      <c r="K86" s="136" t="str">
        <f t="shared" si="2"/>
        <v>SUP</v>
      </c>
    </row>
    <row r="87" spans="1:11" s="44" customFormat="1" ht="85.5" x14ac:dyDescent="0.3">
      <c r="A87" s="128"/>
      <c r="B87" s="129" t="s">
        <v>2058</v>
      </c>
      <c r="C87" s="138" t="s">
        <v>705</v>
      </c>
      <c r="D87" s="146" t="s">
        <v>110</v>
      </c>
      <c r="E87" s="78"/>
      <c r="F87" s="78"/>
      <c r="G87" s="78"/>
      <c r="H87" s="78"/>
      <c r="I87" s="78"/>
      <c r="J87" s="76" t="s">
        <v>2580</v>
      </c>
      <c r="K87" s="136" t="str">
        <f t="shared" si="2"/>
        <v>SUP</v>
      </c>
    </row>
    <row r="88" spans="1:11" s="44" customFormat="1" ht="85.5" x14ac:dyDescent="0.3">
      <c r="A88" s="128"/>
      <c r="B88" s="129" t="s">
        <v>2059</v>
      </c>
      <c r="C88" s="138" t="s">
        <v>706</v>
      </c>
      <c r="D88" s="146" t="s">
        <v>110</v>
      </c>
      <c r="E88" s="78"/>
      <c r="F88" s="78"/>
      <c r="G88" s="78"/>
      <c r="H88" s="78"/>
      <c r="I88" s="78"/>
      <c r="J88" s="76" t="s">
        <v>2580</v>
      </c>
      <c r="K88" s="136" t="str">
        <f t="shared" si="2"/>
        <v>SUP</v>
      </c>
    </row>
    <row r="89" spans="1:11" s="44" customFormat="1" ht="85.5" x14ac:dyDescent="0.3">
      <c r="A89" s="128"/>
      <c r="B89" s="129" t="s">
        <v>2060</v>
      </c>
      <c r="C89" s="138" t="s">
        <v>707</v>
      </c>
      <c r="D89" s="146" t="s">
        <v>110</v>
      </c>
      <c r="E89" s="78"/>
      <c r="F89" s="78"/>
      <c r="G89" s="78"/>
      <c r="H89" s="78"/>
      <c r="I89" s="78"/>
      <c r="J89" s="76" t="s">
        <v>2580</v>
      </c>
      <c r="K89" s="136" t="str">
        <f t="shared" si="2"/>
        <v>SUP</v>
      </c>
    </row>
    <row r="90" spans="1:11" s="44" customFormat="1" ht="85.5" x14ac:dyDescent="0.3">
      <c r="A90" s="128"/>
      <c r="B90" s="129" t="s">
        <v>2061</v>
      </c>
      <c r="C90" s="138" t="s">
        <v>708</v>
      </c>
      <c r="D90" s="146" t="s">
        <v>110</v>
      </c>
      <c r="E90" s="78"/>
      <c r="F90" s="78"/>
      <c r="G90" s="78"/>
      <c r="H90" s="78"/>
      <c r="I90" s="78"/>
      <c r="J90" s="76" t="s">
        <v>2580</v>
      </c>
      <c r="K90" s="136" t="str">
        <f t="shared" si="2"/>
        <v>SUP</v>
      </c>
    </row>
    <row r="91" spans="1:11" s="44" customFormat="1" ht="85.5" x14ac:dyDescent="0.3">
      <c r="A91" s="128"/>
      <c r="B91" s="129" t="s">
        <v>2062</v>
      </c>
      <c r="C91" s="138" t="s">
        <v>709</v>
      </c>
      <c r="D91" s="146" t="s">
        <v>110</v>
      </c>
      <c r="E91" s="78"/>
      <c r="F91" s="78"/>
      <c r="G91" s="78"/>
      <c r="H91" s="78"/>
      <c r="I91" s="78"/>
      <c r="J91" s="76" t="s">
        <v>2580</v>
      </c>
      <c r="K91" s="136" t="str">
        <f t="shared" si="2"/>
        <v>SUP</v>
      </c>
    </row>
    <row r="92" spans="1:11" s="44" customFormat="1" ht="85.5" x14ac:dyDescent="0.3">
      <c r="A92" s="128"/>
      <c r="B92" s="129" t="s">
        <v>2063</v>
      </c>
      <c r="C92" s="138" t="s">
        <v>710</v>
      </c>
      <c r="D92" s="146" t="s">
        <v>110</v>
      </c>
      <c r="E92" s="78"/>
      <c r="F92" s="78"/>
      <c r="G92" s="78"/>
      <c r="H92" s="78"/>
      <c r="I92" s="78"/>
      <c r="J92" s="76" t="s">
        <v>2580</v>
      </c>
      <c r="K92" s="136" t="str">
        <f t="shared" si="2"/>
        <v>SUP</v>
      </c>
    </row>
    <row r="93" spans="1:11" s="44" customFormat="1" ht="85.5" x14ac:dyDescent="0.3">
      <c r="A93" s="128"/>
      <c r="B93" s="129" t="s">
        <v>2064</v>
      </c>
      <c r="C93" s="138" t="s">
        <v>711</v>
      </c>
      <c r="D93" s="146" t="s">
        <v>110</v>
      </c>
      <c r="E93" s="78"/>
      <c r="F93" s="78"/>
      <c r="G93" s="78"/>
      <c r="H93" s="78"/>
      <c r="I93" s="78"/>
      <c r="J93" s="76" t="s">
        <v>2580</v>
      </c>
      <c r="K93" s="136" t="str">
        <f t="shared" si="2"/>
        <v>SUP</v>
      </c>
    </row>
    <row r="94" spans="1:11" s="44" customFormat="1" ht="85.5" x14ac:dyDescent="0.3">
      <c r="A94" s="128"/>
      <c r="B94" s="129" t="s">
        <v>2065</v>
      </c>
      <c r="C94" s="138" t="s">
        <v>712</v>
      </c>
      <c r="D94" s="146" t="s">
        <v>110</v>
      </c>
      <c r="E94" s="78"/>
      <c r="F94" s="78"/>
      <c r="G94" s="78"/>
      <c r="H94" s="78"/>
      <c r="I94" s="78"/>
      <c r="J94" s="76" t="s">
        <v>2580</v>
      </c>
      <c r="K94" s="136" t="str">
        <f t="shared" si="2"/>
        <v>SUP</v>
      </c>
    </row>
    <row r="95" spans="1:11" s="44" customFormat="1" ht="85.5" x14ac:dyDescent="0.3">
      <c r="A95" s="128"/>
      <c r="B95" s="129" t="s">
        <v>2066</v>
      </c>
      <c r="C95" s="138" t="s">
        <v>713</v>
      </c>
      <c r="D95" s="146" t="s">
        <v>110</v>
      </c>
      <c r="E95" s="78"/>
      <c r="F95" s="78"/>
      <c r="G95" s="78"/>
      <c r="H95" s="78"/>
      <c r="I95" s="78"/>
      <c r="J95" s="76" t="s">
        <v>2580</v>
      </c>
      <c r="K95" s="136" t="str">
        <f t="shared" si="2"/>
        <v>SUP</v>
      </c>
    </row>
    <row r="96" spans="1:11" s="44" customFormat="1" ht="85.5" x14ac:dyDescent="0.3">
      <c r="A96" s="128"/>
      <c r="B96" s="129" t="s">
        <v>2067</v>
      </c>
      <c r="C96" s="138" t="s">
        <v>714</v>
      </c>
      <c r="D96" s="146" t="s">
        <v>110</v>
      </c>
      <c r="E96" s="78"/>
      <c r="F96" s="78"/>
      <c r="G96" s="78"/>
      <c r="H96" s="78"/>
      <c r="I96" s="78"/>
      <c r="J96" s="76" t="s">
        <v>2580</v>
      </c>
      <c r="K96" s="136" t="str">
        <f t="shared" si="2"/>
        <v>SUP</v>
      </c>
    </row>
    <row r="97" spans="1:11" s="44" customFormat="1" ht="85.5" x14ac:dyDescent="0.3">
      <c r="A97" s="128"/>
      <c r="B97" s="129" t="s">
        <v>2068</v>
      </c>
      <c r="C97" s="138" t="s">
        <v>2075</v>
      </c>
      <c r="D97" s="146" t="s">
        <v>110</v>
      </c>
      <c r="E97" s="78"/>
      <c r="F97" s="78"/>
      <c r="G97" s="78"/>
      <c r="H97" s="78"/>
      <c r="I97" s="78"/>
      <c r="J97" s="76"/>
      <c r="K97" s="136" t="str">
        <f t="shared" si="2"/>
        <v>SUP</v>
      </c>
    </row>
    <row r="98" spans="1:11" s="44" customFormat="1" ht="71.25" x14ac:dyDescent="0.3">
      <c r="A98" s="128"/>
      <c r="B98" s="129" t="s">
        <v>2069</v>
      </c>
      <c r="C98" s="138" t="s">
        <v>715</v>
      </c>
      <c r="D98" s="146" t="s">
        <v>110</v>
      </c>
      <c r="E98" s="78"/>
      <c r="F98" s="78"/>
      <c r="G98" s="78"/>
      <c r="H98" s="78"/>
      <c r="I98" s="78"/>
      <c r="J98" s="76"/>
      <c r="K98" s="136" t="str">
        <f t="shared" si="2"/>
        <v>SUP</v>
      </c>
    </row>
    <row r="99" spans="1:11" s="44" customFormat="1" ht="57" x14ac:dyDescent="0.3">
      <c r="A99" s="128"/>
      <c r="B99" s="129" t="s">
        <v>2070</v>
      </c>
      <c r="C99" s="138" t="s">
        <v>716</v>
      </c>
      <c r="D99" s="146" t="s">
        <v>110</v>
      </c>
      <c r="E99" s="78"/>
      <c r="F99" s="78"/>
      <c r="G99" s="78"/>
      <c r="H99" s="78"/>
      <c r="I99" s="78"/>
      <c r="J99" s="76"/>
      <c r="K99" s="136" t="str">
        <f t="shared" si="2"/>
        <v>SUP</v>
      </c>
    </row>
    <row r="100" spans="1:11" s="44" customFormat="1" ht="42.75" x14ac:dyDescent="0.3">
      <c r="A100" s="128"/>
      <c r="B100" s="129" t="s">
        <v>2071</v>
      </c>
      <c r="C100" s="138" t="s">
        <v>1365</v>
      </c>
      <c r="D100" s="146" t="s">
        <v>110</v>
      </c>
      <c r="E100" s="78"/>
      <c r="F100" s="78"/>
      <c r="G100" s="78"/>
      <c r="H100" s="78"/>
      <c r="I100" s="78"/>
      <c r="J100" s="76"/>
      <c r="K100" s="136" t="str">
        <f t="shared" si="2"/>
        <v>SUP</v>
      </c>
    </row>
    <row r="101" spans="1:11" s="44" customFormat="1" hidden="1" x14ac:dyDescent="0.3">
      <c r="A101" s="128"/>
      <c r="B101" s="129" t="s">
        <v>295</v>
      </c>
      <c r="C101" s="134"/>
      <c r="D101" s="131"/>
      <c r="E101" s="131"/>
      <c r="F101" s="131"/>
      <c r="G101" s="131"/>
      <c r="H101" s="131"/>
      <c r="I101" s="131"/>
      <c r="J101" s="132"/>
      <c r="K101" s="133" t="str">
        <f t="shared" si="2"/>
        <v/>
      </c>
    </row>
    <row r="102" spans="1:11" s="44" customFormat="1" hidden="1" x14ac:dyDescent="0.3">
      <c r="A102" s="128"/>
      <c r="B102" s="129" t="s">
        <v>295</v>
      </c>
      <c r="C102" s="134"/>
      <c r="D102" s="131"/>
      <c r="E102" s="131"/>
      <c r="F102" s="131"/>
      <c r="G102" s="131"/>
      <c r="H102" s="131"/>
      <c r="I102" s="131"/>
      <c r="J102" s="132"/>
      <c r="K102" s="133" t="str">
        <f t="shared" si="2"/>
        <v/>
      </c>
    </row>
    <row r="103" spans="1:11" s="44" customFormat="1" hidden="1" x14ac:dyDescent="0.3">
      <c r="A103" s="128"/>
      <c r="B103" s="129" t="s">
        <v>295</v>
      </c>
      <c r="C103" s="134"/>
      <c r="D103" s="131"/>
      <c r="E103" s="131"/>
      <c r="F103" s="131"/>
      <c r="G103" s="131"/>
      <c r="H103" s="131"/>
      <c r="I103" s="131"/>
      <c r="J103" s="132"/>
      <c r="K103" s="133" t="str">
        <f t="shared" ref="K103:K134" si="3">IF(C103="","",
IF(OR(A97="x",RIGHT(C103,1)=":"),"",
IF(COUNTA(D103:I103)&gt;1,"Invalid",
IF(D103="x",$D$6,IF(E103="x",$E$6,IF(F103="x",$F$6,IF(G103="x",$G$6,IF(H103="x",$H$6,IF(I103="x",$I$6,"")))))))))</f>
        <v/>
      </c>
    </row>
    <row r="104" spans="1:11" s="44" customFormat="1" hidden="1" x14ac:dyDescent="0.3">
      <c r="A104" s="128"/>
      <c r="B104" s="129" t="s">
        <v>295</v>
      </c>
      <c r="C104" s="134"/>
      <c r="D104" s="131"/>
      <c r="E104" s="131"/>
      <c r="F104" s="131"/>
      <c r="G104" s="131"/>
      <c r="H104" s="131"/>
      <c r="I104" s="131"/>
      <c r="J104" s="132"/>
      <c r="K104" s="133" t="str">
        <f t="shared" si="3"/>
        <v/>
      </c>
    </row>
    <row r="105" spans="1:11" s="44" customFormat="1" hidden="1" x14ac:dyDescent="0.3">
      <c r="A105" s="128"/>
      <c r="B105" s="129" t="s">
        <v>295</v>
      </c>
      <c r="C105" s="134"/>
      <c r="D105" s="131"/>
      <c r="E105" s="131"/>
      <c r="F105" s="131"/>
      <c r="G105" s="131"/>
      <c r="H105" s="131"/>
      <c r="I105" s="131"/>
      <c r="J105" s="132"/>
      <c r="K105" s="133" t="str">
        <f t="shared" si="3"/>
        <v/>
      </c>
    </row>
    <row r="106" spans="1:11" s="44" customFormat="1" hidden="1" x14ac:dyDescent="0.3">
      <c r="A106" s="128"/>
      <c r="B106" s="129" t="s">
        <v>295</v>
      </c>
      <c r="C106" s="134"/>
      <c r="D106" s="131"/>
      <c r="E106" s="131"/>
      <c r="F106" s="131"/>
      <c r="G106" s="131"/>
      <c r="H106" s="131"/>
      <c r="I106" s="131"/>
      <c r="J106" s="132"/>
      <c r="K106" s="133" t="str">
        <f t="shared" si="3"/>
        <v/>
      </c>
    </row>
    <row r="107" spans="1:11" s="44" customFormat="1" hidden="1" x14ac:dyDescent="0.3">
      <c r="A107" s="128"/>
      <c r="B107" s="129" t="s">
        <v>295</v>
      </c>
      <c r="C107" s="134"/>
      <c r="D107" s="131"/>
      <c r="E107" s="131"/>
      <c r="F107" s="131"/>
      <c r="G107" s="131"/>
      <c r="H107" s="131"/>
      <c r="I107" s="131"/>
      <c r="J107" s="132"/>
      <c r="K107" s="133" t="str">
        <f t="shared" si="3"/>
        <v/>
      </c>
    </row>
    <row r="108" spans="1:11" s="44" customFormat="1" hidden="1" x14ac:dyDescent="0.3">
      <c r="A108" s="128"/>
      <c r="B108" s="129" t="s">
        <v>295</v>
      </c>
      <c r="C108" s="134"/>
      <c r="D108" s="131"/>
      <c r="E108" s="131"/>
      <c r="F108" s="131"/>
      <c r="G108" s="131"/>
      <c r="H108" s="131"/>
      <c r="I108" s="131"/>
      <c r="J108" s="132"/>
      <c r="K108" s="133" t="str">
        <f t="shared" si="3"/>
        <v/>
      </c>
    </row>
    <row r="109" spans="1:11" s="44" customFormat="1" hidden="1" x14ac:dyDescent="0.3">
      <c r="A109" s="128"/>
      <c r="B109" s="129" t="s">
        <v>295</v>
      </c>
      <c r="C109" s="134"/>
      <c r="D109" s="131"/>
      <c r="E109" s="131"/>
      <c r="F109" s="131"/>
      <c r="G109" s="131"/>
      <c r="H109" s="131"/>
      <c r="I109" s="131"/>
      <c r="J109" s="132"/>
      <c r="K109" s="133" t="str">
        <f t="shared" si="3"/>
        <v/>
      </c>
    </row>
    <row r="110" spans="1:11" s="44" customFormat="1" hidden="1" x14ac:dyDescent="0.3">
      <c r="A110" s="128"/>
      <c r="B110" s="129" t="s">
        <v>295</v>
      </c>
      <c r="C110" s="134"/>
      <c r="D110" s="131"/>
      <c r="E110" s="131"/>
      <c r="F110" s="131"/>
      <c r="G110" s="131"/>
      <c r="H110" s="131"/>
      <c r="I110" s="131"/>
      <c r="J110" s="132"/>
      <c r="K110" s="133" t="str">
        <f t="shared" si="3"/>
        <v/>
      </c>
    </row>
    <row r="111" spans="1:11" s="44" customFormat="1" hidden="1" x14ac:dyDescent="0.3">
      <c r="A111" s="128"/>
      <c r="B111" s="129" t="s">
        <v>295</v>
      </c>
      <c r="C111" s="134"/>
      <c r="D111" s="131"/>
      <c r="E111" s="131"/>
      <c r="F111" s="131"/>
      <c r="G111" s="131"/>
      <c r="H111" s="131"/>
      <c r="I111" s="131"/>
      <c r="J111" s="132"/>
      <c r="K111" s="133" t="str">
        <f t="shared" si="3"/>
        <v/>
      </c>
    </row>
    <row r="112" spans="1:11" s="44" customFormat="1" hidden="1" x14ac:dyDescent="0.3">
      <c r="A112" s="128"/>
      <c r="B112" s="129" t="s">
        <v>295</v>
      </c>
      <c r="C112" s="134"/>
      <c r="D112" s="131"/>
      <c r="E112" s="131"/>
      <c r="F112" s="131"/>
      <c r="G112" s="131"/>
      <c r="H112" s="131"/>
      <c r="I112" s="131"/>
      <c r="J112" s="132"/>
      <c r="K112" s="133" t="str">
        <f t="shared" si="3"/>
        <v/>
      </c>
    </row>
    <row r="113" spans="1:11" s="44" customFormat="1" hidden="1" x14ac:dyDescent="0.3">
      <c r="A113" s="128"/>
      <c r="B113" s="129" t="s">
        <v>295</v>
      </c>
      <c r="C113" s="134"/>
      <c r="D113" s="131"/>
      <c r="E113" s="131"/>
      <c r="F113" s="131"/>
      <c r="G113" s="131"/>
      <c r="H113" s="131"/>
      <c r="I113" s="131"/>
      <c r="J113" s="132"/>
      <c r="K113" s="133" t="str">
        <f t="shared" si="3"/>
        <v/>
      </c>
    </row>
    <row r="114" spans="1:11" s="44" customFormat="1" hidden="1" x14ac:dyDescent="0.3">
      <c r="A114" s="128"/>
      <c r="B114" s="129" t="s">
        <v>295</v>
      </c>
      <c r="C114" s="134"/>
      <c r="D114" s="131"/>
      <c r="E114" s="131"/>
      <c r="F114" s="131"/>
      <c r="G114" s="131"/>
      <c r="H114" s="131"/>
      <c r="I114" s="131"/>
      <c r="J114" s="132"/>
      <c r="K114" s="133" t="str">
        <f t="shared" si="3"/>
        <v/>
      </c>
    </row>
    <row r="115" spans="1:11" s="44" customFormat="1" hidden="1" x14ac:dyDescent="0.3">
      <c r="A115" s="128"/>
      <c r="B115" s="129" t="s">
        <v>295</v>
      </c>
      <c r="C115" s="134"/>
      <c r="D115" s="131"/>
      <c r="E115" s="131"/>
      <c r="F115" s="131"/>
      <c r="G115" s="131"/>
      <c r="H115" s="131"/>
      <c r="I115" s="131"/>
      <c r="J115" s="132"/>
      <c r="K115" s="133" t="str">
        <f t="shared" si="3"/>
        <v/>
      </c>
    </row>
    <row r="116" spans="1:11" s="44" customFormat="1" hidden="1" x14ac:dyDescent="0.3">
      <c r="A116" s="128"/>
      <c r="B116" s="129" t="s">
        <v>295</v>
      </c>
      <c r="C116" s="134"/>
      <c r="D116" s="131"/>
      <c r="E116" s="131"/>
      <c r="F116" s="131"/>
      <c r="G116" s="131"/>
      <c r="H116" s="131"/>
      <c r="I116" s="131"/>
      <c r="J116" s="132"/>
      <c r="K116" s="133" t="str">
        <f t="shared" si="3"/>
        <v/>
      </c>
    </row>
    <row r="117" spans="1:11" s="44" customFormat="1" hidden="1" x14ac:dyDescent="0.3">
      <c r="A117" s="128"/>
      <c r="B117" s="129" t="s">
        <v>295</v>
      </c>
      <c r="C117" s="134"/>
      <c r="D117" s="131"/>
      <c r="E117" s="131"/>
      <c r="F117" s="131"/>
      <c r="G117" s="131"/>
      <c r="H117" s="131"/>
      <c r="I117" s="131"/>
      <c r="J117" s="132"/>
      <c r="K117" s="133" t="str">
        <f t="shared" si="3"/>
        <v/>
      </c>
    </row>
    <row r="118" spans="1:11" s="44" customFormat="1" hidden="1" x14ac:dyDescent="0.3">
      <c r="A118" s="128"/>
      <c r="B118" s="129" t="s">
        <v>295</v>
      </c>
      <c r="C118" s="134"/>
      <c r="D118" s="131"/>
      <c r="E118" s="131"/>
      <c r="F118" s="131"/>
      <c r="G118" s="131"/>
      <c r="H118" s="131"/>
      <c r="I118" s="131"/>
      <c r="J118" s="132"/>
      <c r="K118" s="133" t="str">
        <f t="shared" si="3"/>
        <v/>
      </c>
    </row>
    <row r="119" spans="1:11" s="44" customFormat="1" hidden="1" x14ac:dyDescent="0.3">
      <c r="A119" s="128"/>
      <c r="B119" s="129" t="s">
        <v>295</v>
      </c>
      <c r="C119" s="134"/>
      <c r="D119" s="131"/>
      <c r="E119" s="131"/>
      <c r="F119" s="131"/>
      <c r="G119" s="131"/>
      <c r="H119" s="131"/>
      <c r="I119" s="131"/>
      <c r="J119" s="132"/>
      <c r="K119" s="133" t="str">
        <f t="shared" si="3"/>
        <v/>
      </c>
    </row>
    <row r="120" spans="1:11" s="44" customFormat="1" hidden="1" x14ac:dyDescent="0.3">
      <c r="A120" s="128"/>
      <c r="B120" s="129" t="s">
        <v>295</v>
      </c>
      <c r="C120" s="134"/>
      <c r="D120" s="131"/>
      <c r="E120" s="131"/>
      <c r="F120" s="131"/>
      <c r="G120" s="131"/>
      <c r="H120" s="131"/>
      <c r="I120" s="131"/>
      <c r="J120" s="132"/>
      <c r="K120" s="133" t="str">
        <f t="shared" si="3"/>
        <v/>
      </c>
    </row>
    <row r="121" spans="1:11" s="44" customFormat="1" hidden="1" x14ac:dyDescent="0.3">
      <c r="A121" s="128"/>
      <c r="B121" s="129" t="s">
        <v>295</v>
      </c>
      <c r="C121" s="134"/>
      <c r="D121" s="131"/>
      <c r="E121" s="131"/>
      <c r="F121" s="131"/>
      <c r="G121" s="131"/>
      <c r="H121" s="131"/>
      <c r="I121" s="131"/>
      <c r="J121" s="132"/>
      <c r="K121" s="133" t="str">
        <f t="shared" si="3"/>
        <v/>
      </c>
    </row>
    <row r="122" spans="1:11" s="44" customFormat="1" hidden="1" x14ac:dyDescent="0.3">
      <c r="A122" s="128"/>
      <c r="B122" s="129" t="s">
        <v>295</v>
      </c>
      <c r="C122" s="134"/>
      <c r="D122" s="131"/>
      <c r="E122" s="131"/>
      <c r="F122" s="131"/>
      <c r="G122" s="131"/>
      <c r="H122" s="131"/>
      <c r="I122" s="131"/>
      <c r="J122" s="132"/>
      <c r="K122" s="133" t="str">
        <f t="shared" si="3"/>
        <v/>
      </c>
    </row>
    <row r="123" spans="1:11" s="44" customFormat="1" hidden="1" x14ac:dyDescent="0.3">
      <c r="A123" s="128"/>
      <c r="B123" s="129" t="s">
        <v>295</v>
      </c>
      <c r="C123" s="134"/>
      <c r="D123" s="131"/>
      <c r="E123" s="131"/>
      <c r="F123" s="131"/>
      <c r="G123" s="131"/>
      <c r="H123" s="131"/>
      <c r="I123" s="131"/>
      <c r="J123" s="132"/>
      <c r="K123" s="133" t="str">
        <f t="shared" si="3"/>
        <v/>
      </c>
    </row>
    <row r="124" spans="1:11" s="44" customFormat="1" hidden="1" x14ac:dyDescent="0.3">
      <c r="A124" s="128"/>
      <c r="B124" s="129" t="s">
        <v>295</v>
      </c>
      <c r="C124" s="134"/>
      <c r="D124" s="131"/>
      <c r="E124" s="131"/>
      <c r="F124" s="131"/>
      <c r="G124" s="131"/>
      <c r="H124" s="131"/>
      <c r="I124" s="131"/>
      <c r="J124" s="132"/>
      <c r="K124" s="133" t="str">
        <f t="shared" si="3"/>
        <v/>
      </c>
    </row>
    <row r="125" spans="1:11" s="44" customFormat="1" hidden="1" x14ac:dyDescent="0.3">
      <c r="A125" s="128"/>
      <c r="B125" s="129" t="s">
        <v>295</v>
      </c>
      <c r="C125" s="134"/>
      <c r="D125" s="131"/>
      <c r="E125" s="131"/>
      <c r="F125" s="131"/>
      <c r="G125" s="131"/>
      <c r="H125" s="131"/>
      <c r="I125" s="131"/>
      <c r="J125" s="132"/>
      <c r="K125" s="133" t="str">
        <f t="shared" si="3"/>
        <v/>
      </c>
    </row>
    <row r="126" spans="1:11" s="44" customFormat="1" hidden="1" x14ac:dyDescent="0.3">
      <c r="A126" s="128"/>
      <c r="B126" s="129" t="s">
        <v>295</v>
      </c>
      <c r="C126" s="134"/>
      <c r="D126" s="131"/>
      <c r="E126" s="131"/>
      <c r="F126" s="131"/>
      <c r="G126" s="131"/>
      <c r="H126" s="131"/>
      <c r="I126" s="131"/>
      <c r="J126" s="132"/>
      <c r="K126" s="133" t="str">
        <f t="shared" si="3"/>
        <v/>
      </c>
    </row>
    <row r="127" spans="1:11" s="44" customFormat="1" hidden="1" x14ac:dyDescent="0.3">
      <c r="A127" s="128"/>
      <c r="B127" s="129" t="s">
        <v>295</v>
      </c>
      <c r="C127" s="134"/>
      <c r="D127" s="131"/>
      <c r="E127" s="131"/>
      <c r="F127" s="131"/>
      <c r="G127" s="131"/>
      <c r="H127" s="131"/>
      <c r="I127" s="131"/>
      <c r="J127" s="132"/>
      <c r="K127" s="133" t="str">
        <f t="shared" si="3"/>
        <v/>
      </c>
    </row>
    <row r="128" spans="1:11" s="44" customFormat="1" hidden="1" x14ac:dyDescent="0.3">
      <c r="A128" s="128"/>
      <c r="B128" s="129" t="s">
        <v>295</v>
      </c>
      <c r="C128" s="134"/>
      <c r="D128" s="131"/>
      <c r="E128" s="131"/>
      <c r="F128" s="131"/>
      <c r="G128" s="131"/>
      <c r="H128" s="131"/>
      <c r="I128" s="131"/>
      <c r="J128" s="132"/>
      <c r="K128" s="133" t="str">
        <f t="shared" si="3"/>
        <v/>
      </c>
    </row>
    <row r="129" spans="1:11" s="44" customFormat="1" hidden="1" x14ac:dyDescent="0.3">
      <c r="A129" s="128"/>
      <c r="B129" s="129" t="s">
        <v>295</v>
      </c>
      <c r="C129" s="134"/>
      <c r="D129" s="131"/>
      <c r="E129" s="131"/>
      <c r="F129" s="131"/>
      <c r="G129" s="131"/>
      <c r="H129" s="131"/>
      <c r="I129" s="131"/>
      <c r="J129" s="132"/>
      <c r="K129" s="133" t="str">
        <f t="shared" si="3"/>
        <v/>
      </c>
    </row>
    <row r="130" spans="1:11" s="44" customFormat="1" hidden="1" x14ac:dyDescent="0.3">
      <c r="A130" s="128"/>
      <c r="B130" s="129" t="s">
        <v>295</v>
      </c>
      <c r="C130" s="134"/>
      <c r="D130" s="131"/>
      <c r="E130" s="131"/>
      <c r="F130" s="131"/>
      <c r="G130" s="131"/>
      <c r="H130" s="131"/>
      <c r="I130" s="131"/>
      <c r="J130" s="132"/>
      <c r="K130" s="133" t="str">
        <f t="shared" si="3"/>
        <v/>
      </c>
    </row>
    <row r="131" spans="1:11" s="44" customFormat="1" hidden="1" x14ac:dyDescent="0.3">
      <c r="A131" s="128"/>
      <c r="B131" s="129" t="s">
        <v>295</v>
      </c>
      <c r="C131" s="134"/>
      <c r="D131" s="131"/>
      <c r="E131" s="131"/>
      <c r="F131" s="131"/>
      <c r="G131" s="131"/>
      <c r="H131" s="131"/>
      <c r="I131" s="131"/>
      <c r="J131" s="132"/>
      <c r="K131" s="133" t="str">
        <f t="shared" si="3"/>
        <v/>
      </c>
    </row>
    <row r="132" spans="1:11" s="44" customFormat="1" hidden="1" x14ac:dyDescent="0.3">
      <c r="A132" s="128"/>
      <c r="B132" s="129" t="s">
        <v>295</v>
      </c>
      <c r="C132" s="134"/>
      <c r="D132" s="131"/>
      <c r="E132" s="131"/>
      <c r="F132" s="131"/>
      <c r="G132" s="131"/>
      <c r="H132" s="131"/>
      <c r="I132" s="131"/>
      <c r="J132" s="132"/>
      <c r="K132" s="133" t="str">
        <f t="shared" si="3"/>
        <v/>
      </c>
    </row>
    <row r="133" spans="1:11" s="44" customFormat="1" hidden="1" x14ac:dyDescent="0.3">
      <c r="A133" s="128"/>
      <c r="B133" s="129" t="s">
        <v>295</v>
      </c>
      <c r="C133" s="134"/>
      <c r="D133" s="131"/>
      <c r="E133" s="131"/>
      <c r="F133" s="131"/>
      <c r="G133" s="131"/>
      <c r="H133" s="131"/>
      <c r="I133" s="131"/>
      <c r="J133" s="132"/>
      <c r="K133" s="133" t="str">
        <f t="shared" si="3"/>
        <v/>
      </c>
    </row>
    <row r="134" spans="1:11" s="44" customFormat="1" hidden="1" x14ac:dyDescent="0.3">
      <c r="A134" s="128"/>
      <c r="B134" s="129" t="s">
        <v>295</v>
      </c>
      <c r="C134" s="134"/>
      <c r="D134" s="131"/>
      <c r="E134" s="131"/>
      <c r="F134" s="131"/>
      <c r="G134" s="131"/>
      <c r="H134" s="131"/>
      <c r="I134" s="131"/>
      <c r="J134" s="132"/>
      <c r="K134" s="133" t="str">
        <f t="shared" si="3"/>
        <v/>
      </c>
    </row>
    <row r="135" spans="1:11" s="44" customFormat="1" hidden="1" x14ac:dyDescent="0.3">
      <c r="A135" s="128"/>
      <c r="B135" s="129" t="s">
        <v>295</v>
      </c>
      <c r="C135" s="134"/>
      <c r="D135" s="131"/>
      <c r="E135" s="131"/>
      <c r="F135" s="131"/>
      <c r="G135" s="131"/>
      <c r="H135" s="131"/>
      <c r="I135" s="131"/>
      <c r="J135" s="132"/>
      <c r="K135" s="133" t="str">
        <f t="shared" ref="K135:K166" si="4">IF(C135="","",
IF(OR(A129="x",RIGHT(C135,1)=":"),"",
IF(COUNTA(D135:I135)&gt;1,"Invalid",
IF(D135="x",$D$6,IF(E135="x",$E$6,IF(F135="x",$F$6,IF(G135="x",$G$6,IF(H135="x",$H$6,IF(I135="x",$I$6,"")))))))))</f>
        <v/>
      </c>
    </row>
    <row r="136" spans="1:11" s="44" customFormat="1" hidden="1" x14ac:dyDescent="0.3">
      <c r="A136" s="128"/>
      <c r="B136" s="129" t="s">
        <v>295</v>
      </c>
      <c r="C136" s="134"/>
      <c r="D136" s="131"/>
      <c r="E136" s="131"/>
      <c r="F136" s="131"/>
      <c r="G136" s="131"/>
      <c r="H136" s="131"/>
      <c r="I136" s="131"/>
      <c r="J136" s="132"/>
      <c r="K136" s="133" t="str">
        <f t="shared" si="4"/>
        <v/>
      </c>
    </row>
    <row r="137" spans="1:11" s="44" customFormat="1" hidden="1" x14ac:dyDescent="0.3">
      <c r="A137" s="128"/>
      <c r="B137" s="129" t="s">
        <v>295</v>
      </c>
      <c r="C137" s="134"/>
      <c r="D137" s="131"/>
      <c r="E137" s="131"/>
      <c r="F137" s="131"/>
      <c r="G137" s="131"/>
      <c r="H137" s="131"/>
      <c r="I137" s="131"/>
      <c r="J137" s="132"/>
      <c r="K137" s="133" t="str">
        <f t="shared" si="4"/>
        <v/>
      </c>
    </row>
    <row r="138" spans="1:11" s="44" customFormat="1" hidden="1" x14ac:dyDescent="0.3">
      <c r="A138" s="128"/>
      <c r="B138" s="129" t="s">
        <v>295</v>
      </c>
      <c r="C138" s="134"/>
      <c r="D138" s="131"/>
      <c r="E138" s="131"/>
      <c r="F138" s="131"/>
      <c r="G138" s="131"/>
      <c r="H138" s="131"/>
      <c r="I138" s="131"/>
      <c r="J138" s="132"/>
      <c r="K138" s="133" t="str">
        <f t="shared" si="4"/>
        <v/>
      </c>
    </row>
    <row r="139" spans="1:11" s="44" customFormat="1" hidden="1" x14ac:dyDescent="0.3">
      <c r="A139" s="128"/>
      <c r="B139" s="129" t="s">
        <v>295</v>
      </c>
      <c r="C139" s="134"/>
      <c r="D139" s="131"/>
      <c r="E139" s="131"/>
      <c r="F139" s="131"/>
      <c r="G139" s="131"/>
      <c r="H139" s="131"/>
      <c r="I139" s="131"/>
      <c r="J139" s="132"/>
      <c r="K139" s="133" t="str">
        <f t="shared" si="4"/>
        <v/>
      </c>
    </row>
    <row r="140" spans="1:11" s="44" customFormat="1" hidden="1" x14ac:dyDescent="0.3">
      <c r="A140" s="128"/>
      <c r="B140" s="129" t="s">
        <v>295</v>
      </c>
      <c r="C140" s="134"/>
      <c r="D140" s="131"/>
      <c r="E140" s="131"/>
      <c r="F140" s="131"/>
      <c r="G140" s="131"/>
      <c r="H140" s="131"/>
      <c r="I140" s="131"/>
      <c r="J140" s="132"/>
      <c r="K140" s="133" t="str">
        <f t="shared" si="4"/>
        <v/>
      </c>
    </row>
    <row r="141" spans="1:11" s="44" customFormat="1" hidden="1" x14ac:dyDescent="0.3">
      <c r="A141" s="128"/>
      <c r="B141" s="129" t="s">
        <v>295</v>
      </c>
      <c r="C141" s="134"/>
      <c r="D141" s="131"/>
      <c r="E141" s="131"/>
      <c r="F141" s="131"/>
      <c r="G141" s="131"/>
      <c r="H141" s="131"/>
      <c r="I141" s="131"/>
      <c r="J141" s="132"/>
      <c r="K141" s="133" t="str">
        <f t="shared" si="4"/>
        <v/>
      </c>
    </row>
    <row r="142" spans="1:11" s="44" customFormat="1" hidden="1" x14ac:dyDescent="0.3">
      <c r="A142" s="128"/>
      <c r="B142" s="129" t="s">
        <v>295</v>
      </c>
      <c r="C142" s="134"/>
      <c r="D142" s="131"/>
      <c r="E142" s="131"/>
      <c r="F142" s="131"/>
      <c r="G142" s="131"/>
      <c r="H142" s="131"/>
      <c r="I142" s="131"/>
      <c r="J142" s="132"/>
      <c r="K142" s="133" t="str">
        <f t="shared" si="4"/>
        <v/>
      </c>
    </row>
    <row r="143" spans="1:11" s="44" customFormat="1" hidden="1" x14ac:dyDescent="0.3">
      <c r="A143" s="128"/>
      <c r="B143" s="129" t="s">
        <v>295</v>
      </c>
      <c r="C143" s="134"/>
      <c r="D143" s="131"/>
      <c r="E143" s="131"/>
      <c r="F143" s="131"/>
      <c r="G143" s="131"/>
      <c r="H143" s="131"/>
      <c r="I143" s="131"/>
      <c r="J143" s="132"/>
      <c r="K143" s="133" t="str">
        <f t="shared" si="4"/>
        <v/>
      </c>
    </row>
    <row r="144" spans="1:11" s="44" customFormat="1" hidden="1" x14ac:dyDescent="0.3">
      <c r="A144" s="128"/>
      <c r="B144" s="129" t="s">
        <v>295</v>
      </c>
      <c r="C144" s="134"/>
      <c r="D144" s="131"/>
      <c r="E144" s="131"/>
      <c r="F144" s="131"/>
      <c r="G144" s="131"/>
      <c r="H144" s="131"/>
      <c r="I144" s="131"/>
      <c r="J144" s="132"/>
      <c r="K144" s="133" t="str">
        <f t="shared" si="4"/>
        <v/>
      </c>
    </row>
    <row r="145" spans="1:11" s="44" customFormat="1" hidden="1" x14ac:dyDescent="0.3">
      <c r="A145" s="128"/>
      <c r="B145" s="129" t="s">
        <v>295</v>
      </c>
      <c r="C145" s="134"/>
      <c r="D145" s="131"/>
      <c r="E145" s="131"/>
      <c r="F145" s="131"/>
      <c r="G145" s="131"/>
      <c r="H145" s="131"/>
      <c r="I145" s="131"/>
      <c r="J145" s="132"/>
      <c r="K145" s="133" t="str">
        <f t="shared" si="4"/>
        <v/>
      </c>
    </row>
    <row r="146" spans="1:11" s="44" customFormat="1" hidden="1" x14ac:dyDescent="0.3">
      <c r="A146" s="128"/>
      <c r="B146" s="129" t="s">
        <v>295</v>
      </c>
      <c r="C146" s="134"/>
      <c r="D146" s="131"/>
      <c r="E146" s="131"/>
      <c r="F146" s="131"/>
      <c r="G146" s="131"/>
      <c r="H146" s="131"/>
      <c r="I146" s="131"/>
      <c r="J146" s="132"/>
      <c r="K146" s="133" t="str">
        <f t="shared" si="4"/>
        <v/>
      </c>
    </row>
    <row r="147" spans="1:11" s="44" customFormat="1" hidden="1" x14ac:dyDescent="0.3">
      <c r="A147" s="128"/>
      <c r="B147" s="129" t="s">
        <v>295</v>
      </c>
      <c r="C147" s="134"/>
      <c r="D147" s="131"/>
      <c r="E147" s="131"/>
      <c r="F147" s="131"/>
      <c r="G147" s="131"/>
      <c r="H147" s="131"/>
      <c r="I147" s="131"/>
      <c r="J147" s="132"/>
      <c r="K147" s="133" t="str">
        <f t="shared" si="4"/>
        <v/>
      </c>
    </row>
    <row r="148" spans="1:11" s="44" customFormat="1" hidden="1" x14ac:dyDescent="0.3">
      <c r="A148" s="128"/>
      <c r="B148" s="129" t="s">
        <v>295</v>
      </c>
      <c r="C148" s="134"/>
      <c r="D148" s="131"/>
      <c r="E148" s="131"/>
      <c r="F148" s="131"/>
      <c r="G148" s="131"/>
      <c r="H148" s="131"/>
      <c r="I148" s="131"/>
      <c r="J148" s="132"/>
      <c r="K148" s="133" t="str">
        <f t="shared" si="4"/>
        <v/>
      </c>
    </row>
    <row r="149" spans="1:11" s="44" customFormat="1" hidden="1" x14ac:dyDescent="0.3">
      <c r="A149" s="128"/>
      <c r="B149" s="129" t="s">
        <v>295</v>
      </c>
      <c r="C149" s="134"/>
      <c r="D149" s="131"/>
      <c r="E149" s="131"/>
      <c r="F149" s="131"/>
      <c r="G149" s="131"/>
      <c r="H149" s="131"/>
      <c r="I149" s="131"/>
      <c r="J149" s="132"/>
      <c r="K149" s="133" t="str">
        <f t="shared" si="4"/>
        <v/>
      </c>
    </row>
    <row r="150" spans="1:11" s="44" customFormat="1" hidden="1" x14ac:dyDescent="0.3">
      <c r="A150" s="128"/>
      <c r="B150" s="129" t="s">
        <v>295</v>
      </c>
      <c r="C150" s="134"/>
      <c r="D150" s="131"/>
      <c r="E150" s="131"/>
      <c r="F150" s="131"/>
      <c r="G150" s="131"/>
      <c r="H150" s="131"/>
      <c r="I150" s="131"/>
      <c r="J150" s="132"/>
      <c r="K150" s="133" t="str">
        <f t="shared" si="4"/>
        <v/>
      </c>
    </row>
    <row r="151" spans="1:11" s="44" customFormat="1" hidden="1" x14ac:dyDescent="0.3">
      <c r="A151" s="128"/>
      <c r="B151" s="129" t="s">
        <v>295</v>
      </c>
      <c r="C151" s="134"/>
      <c r="D151" s="131"/>
      <c r="E151" s="131"/>
      <c r="F151" s="131"/>
      <c r="G151" s="131"/>
      <c r="H151" s="131"/>
      <c r="I151" s="131"/>
      <c r="J151" s="132"/>
      <c r="K151" s="133" t="str">
        <f t="shared" si="4"/>
        <v/>
      </c>
    </row>
    <row r="152" spans="1:11" s="44" customFormat="1" hidden="1" x14ac:dyDescent="0.3">
      <c r="A152" s="128"/>
      <c r="B152" s="129" t="s">
        <v>295</v>
      </c>
      <c r="C152" s="134"/>
      <c r="D152" s="131"/>
      <c r="E152" s="131"/>
      <c r="F152" s="131"/>
      <c r="G152" s="131"/>
      <c r="H152" s="131"/>
      <c r="I152" s="131"/>
      <c r="J152" s="132"/>
      <c r="K152" s="133" t="str">
        <f t="shared" si="4"/>
        <v/>
      </c>
    </row>
    <row r="153" spans="1:11" s="44" customFormat="1" hidden="1" x14ac:dyDescent="0.3">
      <c r="A153" s="128"/>
      <c r="B153" s="129" t="s">
        <v>295</v>
      </c>
      <c r="C153" s="134"/>
      <c r="D153" s="131"/>
      <c r="E153" s="131"/>
      <c r="F153" s="131"/>
      <c r="G153" s="131"/>
      <c r="H153" s="131"/>
      <c r="I153" s="131"/>
      <c r="J153" s="132"/>
      <c r="K153" s="133" t="str">
        <f t="shared" si="4"/>
        <v/>
      </c>
    </row>
    <row r="154" spans="1:11" s="44" customFormat="1" hidden="1" x14ac:dyDescent="0.3">
      <c r="A154" s="128"/>
      <c r="B154" s="129" t="s">
        <v>295</v>
      </c>
      <c r="C154" s="134"/>
      <c r="D154" s="131"/>
      <c r="E154" s="131"/>
      <c r="F154" s="131"/>
      <c r="G154" s="131"/>
      <c r="H154" s="131"/>
      <c r="I154" s="131"/>
      <c r="J154" s="132"/>
      <c r="K154" s="133" t="str">
        <f t="shared" si="4"/>
        <v/>
      </c>
    </row>
    <row r="155" spans="1:11" s="44" customFormat="1" hidden="1" x14ac:dyDescent="0.3">
      <c r="A155" s="128"/>
      <c r="B155" s="129" t="s">
        <v>295</v>
      </c>
      <c r="C155" s="134"/>
      <c r="D155" s="131"/>
      <c r="E155" s="131"/>
      <c r="F155" s="131"/>
      <c r="G155" s="131"/>
      <c r="H155" s="131"/>
      <c r="I155" s="131"/>
      <c r="J155" s="132"/>
      <c r="K155" s="133" t="str">
        <f t="shared" si="4"/>
        <v/>
      </c>
    </row>
    <row r="156" spans="1:11" s="44" customFormat="1" hidden="1" x14ac:dyDescent="0.3">
      <c r="A156" s="128"/>
      <c r="B156" s="129" t="s">
        <v>295</v>
      </c>
      <c r="C156" s="134"/>
      <c r="D156" s="131"/>
      <c r="E156" s="131"/>
      <c r="F156" s="131"/>
      <c r="G156" s="131"/>
      <c r="H156" s="131"/>
      <c r="I156" s="131"/>
      <c r="J156" s="132"/>
      <c r="K156" s="133" t="str">
        <f t="shared" si="4"/>
        <v/>
      </c>
    </row>
    <row r="157" spans="1:11" s="44" customFormat="1" hidden="1" x14ac:dyDescent="0.3">
      <c r="A157" s="128"/>
      <c r="B157" s="129" t="s">
        <v>295</v>
      </c>
      <c r="C157" s="134"/>
      <c r="D157" s="131"/>
      <c r="E157" s="131"/>
      <c r="F157" s="131"/>
      <c r="G157" s="131"/>
      <c r="H157" s="131"/>
      <c r="I157" s="131"/>
      <c r="J157" s="132"/>
      <c r="K157" s="133" t="str">
        <f t="shared" si="4"/>
        <v/>
      </c>
    </row>
    <row r="158" spans="1:11" s="44" customFormat="1" hidden="1" x14ac:dyDescent="0.3">
      <c r="A158" s="128"/>
      <c r="B158" s="129" t="s">
        <v>295</v>
      </c>
      <c r="C158" s="134"/>
      <c r="D158" s="131"/>
      <c r="E158" s="131"/>
      <c r="F158" s="131"/>
      <c r="G158" s="131"/>
      <c r="H158" s="131"/>
      <c r="I158" s="131"/>
      <c r="J158" s="132"/>
      <c r="K158" s="133" t="str">
        <f t="shared" si="4"/>
        <v/>
      </c>
    </row>
    <row r="159" spans="1:11" s="44" customFormat="1" hidden="1" x14ac:dyDescent="0.3">
      <c r="A159" s="128"/>
      <c r="B159" s="129" t="s">
        <v>295</v>
      </c>
      <c r="C159" s="134"/>
      <c r="D159" s="131"/>
      <c r="E159" s="131"/>
      <c r="F159" s="131"/>
      <c r="G159" s="131"/>
      <c r="H159" s="131"/>
      <c r="I159" s="131"/>
      <c r="J159" s="132"/>
      <c r="K159" s="133" t="str">
        <f t="shared" si="4"/>
        <v/>
      </c>
    </row>
    <row r="160" spans="1:11" s="44" customFormat="1" hidden="1" x14ac:dyDescent="0.3">
      <c r="A160" s="128"/>
      <c r="B160" s="129" t="s">
        <v>295</v>
      </c>
      <c r="C160" s="134"/>
      <c r="D160" s="131"/>
      <c r="E160" s="131"/>
      <c r="F160" s="131"/>
      <c r="G160" s="131"/>
      <c r="H160" s="131"/>
      <c r="I160" s="131"/>
      <c r="J160" s="132"/>
      <c r="K160" s="133" t="str">
        <f t="shared" si="4"/>
        <v/>
      </c>
    </row>
    <row r="161" spans="1:11" s="44" customFormat="1" hidden="1" x14ac:dyDescent="0.3">
      <c r="A161" s="128"/>
      <c r="B161" s="129" t="s">
        <v>295</v>
      </c>
      <c r="C161" s="134"/>
      <c r="D161" s="131"/>
      <c r="E161" s="131"/>
      <c r="F161" s="131"/>
      <c r="G161" s="131"/>
      <c r="H161" s="131"/>
      <c r="I161" s="131"/>
      <c r="J161" s="132"/>
      <c r="K161" s="133" t="str">
        <f t="shared" si="4"/>
        <v/>
      </c>
    </row>
    <row r="162" spans="1:11" s="44" customFormat="1" hidden="1" x14ac:dyDescent="0.3">
      <c r="A162" s="128"/>
      <c r="B162" s="129" t="s">
        <v>295</v>
      </c>
      <c r="C162" s="134"/>
      <c r="D162" s="131"/>
      <c r="E162" s="131"/>
      <c r="F162" s="131"/>
      <c r="G162" s="131"/>
      <c r="H162" s="131"/>
      <c r="I162" s="131"/>
      <c r="J162" s="132"/>
      <c r="K162" s="133" t="str">
        <f t="shared" si="4"/>
        <v/>
      </c>
    </row>
    <row r="163" spans="1:11" s="44" customFormat="1" hidden="1" x14ac:dyDescent="0.3">
      <c r="A163" s="128"/>
      <c r="B163" s="129" t="s">
        <v>295</v>
      </c>
      <c r="C163" s="134"/>
      <c r="D163" s="131"/>
      <c r="E163" s="131"/>
      <c r="F163" s="131"/>
      <c r="G163" s="131"/>
      <c r="H163" s="131"/>
      <c r="I163" s="131"/>
      <c r="J163" s="132"/>
      <c r="K163" s="133" t="str">
        <f t="shared" si="4"/>
        <v/>
      </c>
    </row>
    <row r="164" spans="1:11" s="44" customFormat="1" hidden="1" x14ac:dyDescent="0.3">
      <c r="A164" s="128"/>
      <c r="B164" s="129" t="s">
        <v>295</v>
      </c>
      <c r="C164" s="144"/>
      <c r="D164" s="131"/>
      <c r="E164" s="131"/>
      <c r="F164" s="131"/>
      <c r="G164" s="131"/>
      <c r="H164" s="131"/>
      <c r="I164" s="131"/>
      <c r="J164" s="132"/>
      <c r="K164" s="133" t="str">
        <f t="shared" si="4"/>
        <v/>
      </c>
    </row>
    <row r="165" spans="1:11" s="44" customFormat="1" hidden="1" x14ac:dyDescent="0.3">
      <c r="A165" s="128"/>
      <c r="B165" s="129" t="s">
        <v>295</v>
      </c>
      <c r="C165" s="144"/>
      <c r="D165" s="131"/>
      <c r="E165" s="131"/>
      <c r="F165" s="131"/>
      <c r="G165" s="131"/>
      <c r="H165" s="131"/>
      <c r="I165" s="131"/>
      <c r="J165" s="132"/>
      <c r="K165" s="133" t="str">
        <f t="shared" si="4"/>
        <v/>
      </c>
    </row>
    <row r="166" spans="1:11" s="44" customFormat="1" hidden="1" x14ac:dyDescent="0.3">
      <c r="A166" s="128"/>
      <c r="B166" s="129" t="s">
        <v>295</v>
      </c>
      <c r="C166" s="144"/>
      <c r="D166" s="131"/>
      <c r="E166" s="131"/>
      <c r="F166" s="131"/>
      <c r="G166" s="131"/>
      <c r="H166" s="131"/>
      <c r="I166" s="131"/>
      <c r="J166" s="132"/>
      <c r="K166" s="133" t="str">
        <f t="shared" si="4"/>
        <v/>
      </c>
    </row>
    <row r="167" spans="1:11" s="44" customFormat="1" hidden="1" x14ac:dyDescent="0.3">
      <c r="A167" s="128"/>
      <c r="B167" s="129" t="s">
        <v>295</v>
      </c>
      <c r="C167" s="144"/>
      <c r="D167" s="131"/>
      <c r="E167" s="131"/>
      <c r="F167" s="131"/>
      <c r="G167" s="131"/>
      <c r="H167" s="131"/>
      <c r="I167" s="131"/>
      <c r="J167" s="132"/>
      <c r="K167" s="133" t="str">
        <f t="shared" ref="K167:K198" si="5">IF(C167="","",
IF(OR(A161="x",RIGHT(C167,1)=":"),"",
IF(COUNTA(D167:I167)&gt;1,"Invalid",
IF(D167="x",$D$6,IF(E167="x",$E$6,IF(F167="x",$F$6,IF(G167="x",$G$6,IF(H167="x",$H$6,IF(I167="x",$I$6,"")))))))))</f>
        <v/>
      </c>
    </row>
    <row r="168" spans="1:11" s="44" customFormat="1" hidden="1" x14ac:dyDescent="0.3">
      <c r="A168" s="128"/>
      <c r="B168" s="129" t="s">
        <v>295</v>
      </c>
      <c r="C168" s="144"/>
      <c r="D168" s="131"/>
      <c r="E168" s="131"/>
      <c r="F168" s="131"/>
      <c r="G168" s="131"/>
      <c r="H168" s="131"/>
      <c r="I168" s="131"/>
      <c r="J168" s="132"/>
      <c r="K168" s="133" t="str">
        <f t="shared" si="5"/>
        <v/>
      </c>
    </row>
    <row r="169" spans="1:11" s="44" customFormat="1" hidden="1" x14ac:dyDescent="0.3">
      <c r="A169" s="128"/>
      <c r="B169" s="129" t="s">
        <v>295</v>
      </c>
      <c r="C169" s="144"/>
      <c r="D169" s="131"/>
      <c r="E169" s="131"/>
      <c r="F169" s="131"/>
      <c r="G169" s="131"/>
      <c r="H169" s="131"/>
      <c r="I169" s="131"/>
      <c r="J169" s="132"/>
      <c r="K169" s="133" t="str">
        <f t="shared" si="5"/>
        <v/>
      </c>
    </row>
    <row r="170" spans="1:11" s="44" customFormat="1" hidden="1" x14ac:dyDescent="0.3">
      <c r="A170" s="128"/>
      <c r="B170" s="129" t="s">
        <v>295</v>
      </c>
      <c r="C170" s="144"/>
      <c r="D170" s="131"/>
      <c r="E170" s="131"/>
      <c r="F170" s="131"/>
      <c r="G170" s="131"/>
      <c r="H170" s="131"/>
      <c r="I170" s="131"/>
      <c r="J170" s="132"/>
      <c r="K170" s="133" t="str">
        <f t="shared" si="5"/>
        <v/>
      </c>
    </row>
    <row r="171" spans="1:11" s="44" customFormat="1" hidden="1" x14ac:dyDescent="0.3">
      <c r="A171" s="128"/>
      <c r="B171" s="129" t="s">
        <v>295</v>
      </c>
      <c r="C171" s="144"/>
      <c r="D171" s="131"/>
      <c r="E171" s="131"/>
      <c r="F171" s="131"/>
      <c r="G171" s="131"/>
      <c r="H171" s="131"/>
      <c r="I171" s="131"/>
      <c r="J171" s="132"/>
      <c r="K171" s="133" t="str">
        <f t="shared" si="5"/>
        <v/>
      </c>
    </row>
    <row r="172" spans="1:11" s="44" customFormat="1" hidden="1" x14ac:dyDescent="0.3">
      <c r="A172" s="128"/>
      <c r="B172" s="129" t="s">
        <v>295</v>
      </c>
      <c r="C172" s="144"/>
      <c r="D172" s="131"/>
      <c r="E172" s="131"/>
      <c r="F172" s="131"/>
      <c r="G172" s="131"/>
      <c r="H172" s="131"/>
      <c r="I172" s="131"/>
      <c r="J172" s="132"/>
      <c r="K172" s="133" t="str">
        <f t="shared" si="5"/>
        <v/>
      </c>
    </row>
    <row r="173" spans="1:11" s="44" customFormat="1" hidden="1" x14ac:dyDescent="0.3">
      <c r="A173" s="128"/>
      <c r="B173" s="129" t="s">
        <v>295</v>
      </c>
      <c r="C173" s="144"/>
      <c r="D173" s="131"/>
      <c r="E173" s="131"/>
      <c r="F173" s="131"/>
      <c r="G173" s="131"/>
      <c r="H173" s="131"/>
      <c r="I173" s="131"/>
      <c r="J173" s="132"/>
      <c r="K173" s="133" t="str">
        <f t="shared" si="5"/>
        <v/>
      </c>
    </row>
    <row r="174" spans="1:11" s="44" customFormat="1" hidden="1" x14ac:dyDescent="0.3">
      <c r="A174" s="128"/>
      <c r="B174" s="129" t="s">
        <v>295</v>
      </c>
      <c r="C174" s="144"/>
      <c r="D174" s="131"/>
      <c r="E174" s="131"/>
      <c r="F174" s="131"/>
      <c r="G174" s="131"/>
      <c r="H174" s="131"/>
      <c r="I174" s="131"/>
      <c r="J174" s="132"/>
      <c r="K174" s="133" t="str">
        <f t="shared" si="5"/>
        <v/>
      </c>
    </row>
    <row r="175" spans="1:11" s="44" customFormat="1" hidden="1" x14ac:dyDescent="0.3">
      <c r="A175" s="128"/>
      <c r="B175" s="129" t="s">
        <v>295</v>
      </c>
      <c r="C175" s="144"/>
      <c r="D175" s="131"/>
      <c r="E175" s="131"/>
      <c r="F175" s="131"/>
      <c r="G175" s="131"/>
      <c r="H175" s="131"/>
      <c r="I175" s="131"/>
      <c r="J175" s="132"/>
      <c r="K175" s="133" t="str">
        <f t="shared" si="5"/>
        <v/>
      </c>
    </row>
    <row r="176" spans="1:11" s="44" customFormat="1" hidden="1" x14ac:dyDescent="0.3">
      <c r="A176" s="128"/>
      <c r="B176" s="129" t="s">
        <v>295</v>
      </c>
      <c r="C176" s="144"/>
      <c r="D176" s="131"/>
      <c r="E176" s="131"/>
      <c r="F176" s="131"/>
      <c r="G176" s="131"/>
      <c r="H176" s="131"/>
      <c r="I176" s="131"/>
      <c r="J176" s="132"/>
      <c r="K176" s="133" t="str">
        <f t="shared" si="5"/>
        <v/>
      </c>
    </row>
    <row r="177" spans="1:11" s="44" customFormat="1" hidden="1" x14ac:dyDescent="0.3">
      <c r="A177" s="128"/>
      <c r="B177" s="129" t="s">
        <v>295</v>
      </c>
      <c r="C177" s="144"/>
      <c r="D177" s="131"/>
      <c r="E177" s="131"/>
      <c r="F177" s="131"/>
      <c r="G177" s="131"/>
      <c r="H177" s="131"/>
      <c r="I177" s="131"/>
      <c r="J177" s="132"/>
      <c r="K177" s="133" t="str">
        <f t="shared" si="5"/>
        <v/>
      </c>
    </row>
    <row r="178" spans="1:11" s="44" customFormat="1" hidden="1" x14ac:dyDescent="0.3">
      <c r="A178" s="128"/>
      <c r="B178" s="129" t="s">
        <v>295</v>
      </c>
      <c r="C178" s="144"/>
      <c r="D178" s="131"/>
      <c r="E178" s="131"/>
      <c r="F178" s="131"/>
      <c r="G178" s="131"/>
      <c r="H178" s="131"/>
      <c r="I178" s="131"/>
      <c r="J178" s="132"/>
      <c r="K178" s="133" t="str">
        <f t="shared" si="5"/>
        <v/>
      </c>
    </row>
    <row r="179" spans="1:11" s="44" customFormat="1" hidden="1" x14ac:dyDescent="0.3">
      <c r="A179" s="128"/>
      <c r="B179" s="129" t="s">
        <v>295</v>
      </c>
      <c r="C179" s="144"/>
      <c r="D179" s="131"/>
      <c r="E179" s="131"/>
      <c r="F179" s="131"/>
      <c r="G179" s="131"/>
      <c r="H179" s="131"/>
      <c r="I179" s="131"/>
      <c r="J179" s="132"/>
      <c r="K179" s="133" t="str">
        <f t="shared" si="5"/>
        <v/>
      </c>
    </row>
    <row r="180" spans="1:11" s="44" customFormat="1" hidden="1" x14ac:dyDescent="0.3">
      <c r="A180" s="128"/>
      <c r="B180" s="129" t="s">
        <v>295</v>
      </c>
      <c r="C180" s="144"/>
      <c r="D180" s="131"/>
      <c r="E180" s="131"/>
      <c r="F180" s="131"/>
      <c r="G180" s="131"/>
      <c r="H180" s="131"/>
      <c r="I180" s="131"/>
      <c r="J180" s="132"/>
      <c r="K180" s="133" t="str">
        <f t="shared" si="5"/>
        <v/>
      </c>
    </row>
    <row r="181" spans="1:11" s="44" customFormat="1" hidden="1" x14ac:dyDescent="0.3">
      <c r="A181" s="128"/>
      <c r="B181" s="129" t="s">
        <v>295</v>
      </c>
      <c r="C181" s="144"/>
      <c r="D181" s="131"/>
      <c r="E181" s="131"/>
      <c r="F181" s="131"/>
      <c r="G181" s="131"/>
      <c r="H181" s="131"/>
      <c r="I181" s="131"/>
      <c r="J181" s="132"/>
      <c r="K181" s="133" t="str">
        <f t="shared" si="5"/>
        <v/>
      </c>
    </row>
    <row r="182" spans="1:11" s="44" customFormat="1" hidden="1" x14ac:dyDescent="0.3">
      <c r="A182" s="128"/>
      <c r="B182" s="129" t="s">
        <v>295</v>
      </c>
      <c r="C182" s="144"/>
      <c r="D182" s="131"/>
      <c r="E182" s="131"/>
      <c r="F182" s="131"/>
      <c r="G182" s="131"/>
      <c r="H182" s="131"/>
      <c r="I182" s="131"/>
      <c r="J182" s="132"/>
      <c r="K182" s="133" t="str">
        <f t="shared" si="5"/>
        <v/>
      </c>
    </row>
    <row r="183" spans="1:11" s="44" customFormat="1" hidden="1" x14ac:dyDescent="0.3">
      <c r="A183" s="128"/>
      <c r="B183" s="129" t="s">
        <v>295</v>
      </c>
      <c r="C183" s="144"/>
      <c r="D183" s="131"/>
      <c r="E183" s="131"/>
      <c r="F183" s="131"/>
      <c r="G183" s="131"/>
      <c r="H183" s="131"/>
      <c r="I183" s="131"/>
      <c r="J183" s="132"/>
      <c r="K183" s="133" t="str">
        <f t="shared" si="5"/>
        <v/>
      </c>
    </row>
    <row r="184" spans="1:11" s="44" customFormat="1" hidden="1" x14ac:dyDescent="0.3">
      <c r="A184" s="128"/>
      <c r="B184" s="129" t="s">
        <v>295</v>
      </c>
      <c r="C184" s="144"/>
      <c r="D184" s="131"/>
      <c r="E184" s="131"/>
      <c r="F184" s="131"/>
      <c r="G184" s="131"/>
      <c r="H184" s="131"/>
      <c r="I184" s="131"/>
      <c r="J184" s="132"/>
      <c r="K184" s="133" t="str">
        <f t="shared" si="5"/>
        <v/>
      </c>
    </row>
    <row r="185" spans="1:11" s="44" customFormat="1" hidden="1" x14ac:dyDescent="0.3">
      <c r="A185" s="128"/>
      <c r="B185" s="129" t="s">
        <v>295</v>
      </c>
      <c r="C185" s="144"/>
      <c r="D185" s="131"/>
      <c r="E185" s="131"/>
      <c r="F185" s="131"/>
      <c r="G185" s="131"/>
      <c r="H185" s="131"/>
      <c r="I185" s="131"/>
      <c r="J185" s="132"/>
      <c r="K185" s="133" t="str">
        <f t="shared" si="5"/>
        <v/>
      </c>
    </row>
    <row r="186" spans="1:11" s="44" customFormat="1" hidden="1" x14ac:dyDescent="0.3">
      <c r="A186" s="128"/>
      <c r="B186" s="129" t="s">
        <v>295</v>
      </c>
      <c r="C186" s="144"/>
      <c r="D186" s="131"/>
      <c r="E186" s="131"/>
      <c r="F186" s="131"/>
      <c r="G186" s="131"/>
      <c r="H186" s="131"/>
      <c r="I186" s="131"/>
      <c r="J186" s="132"/>
      <c r="K186" s="133" t="str">
        <f t="shared" si="5"/>
        <v/>
      </c>
    </row>
    <row r="187" spans="1:11" s="44" customFormat="1" hidden="1" x14ac:dyDescent="0.3">
      <c r="A187" s="128"/>
      <c r="B187" s="129" t="s">
        <v>295</v>
      </c>
      <c r="C187" s="144"/>
      <c r="D187" s="131"/>
      <c r="E187" s="131"/>
      <c r="F187" s="131"/>
      <c r="G187" s="131"/>
      <c r="H187" s="131"/>
      <c r="I187" s="131"/>
      <c r="J187" s="132"/>
      <c r="K187" s="133" t="str">
        <f t="shared" si="5"/>
        <v/>
      </c>
    </row>
    <row r="188" spans="1:11" s="44" customFormat="1" hidden="1" x14ac:dyDescent="0.3">
      <c r="A188" s="128"/>
      <c r="B188" s="129" t="s">
        <v>295</v>
      </c>
      <c r="C188" s="144"/>
      <c r="D188" s="131"/>
      <c r="E188" s="131"/>
      <c r="F188" s="131"/>
      <c r="G188" s="131"/>
      <c r="H188" s="131"/>
      <c r="I188" s="131"/>
      <c r="J188" s="132"/>
      <c r="K188" s="133" t="str">
        <f t="shared" si="5"/>
        <v/>
      </c>
    </row>
    <row r="189" spans="1:11" s="44" customFormat="1" hidden="1" x14ac:dyDescent="0.3">
      <c r="A189" s="128"/>
      <c r="B189" s="129" t="s">
        <v>295</v>
      </c>
      <c r="C189" s="144"/>
      <c r="D189" s="131"/>
      <c r="E189" s="131"/>
      <c r="F189" s="131"/>
      <c r="G189" s="131"/>
      <c r="H189" s="131"/>
      <c r="I189" s="131"/>
      <c r="J189" s="132"/>
      <c r="K189" s="133" t="str">
        <f t="shared" si="5"/>
        <v/>
      </c>
    </row>
    <row r="190" spans="1:11" s="44" customFormat="1" hidden="1" x14ac:dyDescent="0.3">
      <c r="A190" s="128"/>
      <c r="B190" s="129" t="s">
        <v>295</v>
      </c>
      <c r="C190" s="144"/>
      <c r="D190" s="131"/>
      <c r="E190" s="131"/>
      <c r="F190" s="131"/>
      <c r="G190" s="131"/>
      <c r="H190" s="131"/>
      <c r="I190" s="131"/>
      <c r="J190" s="132"/>
      <c r="K190" s="133" t="str">
        <f t="shared" si="5"/>
        <v/>
      </c>
    </row>
    <row r="191" spans="1:11" s="44" customFormat="1" hidden="1" x14ac:dyDescent="0.3">
      <c r="A191" s="128"/>
      <c r="B191" s="129" t="s">
        <v>295</v>
      </c>
      <c r="C191" s="144"/>
      <c r="D191" s="131"/>
      <c r="E191" s="131"/>
      <c r="F191" s="131"/>
      <c r="G191" s="131"/>
      <c r="H191" s="131"/>
      <c r="I191" s="131"/>
      <c r="J191" s="132"/>
      <c r="K191" s="133" t="str">
        <f t="shared" si="5"/>
        <v/>
      </c>
    </row>
    <row r="192" spans="1:11" s="44" customFormat="1" hidden="1" x14ac:dyDescent="0.3">
      <c r="A192" s="128"/>
      <c r="B192" s="129" t="s">
        <v>295</v>
      </c>
      <c r="C192" s="144"/>
      <c r="D192" s="131"/>
      <c r="E192" s="131"/>
      <c r="F192" s="131"/>
      <c r="G192" s="131"/>
      <c r="H192" s="131"/>
      <c r="I192" s="131"/>
      <c r="J192" s="132"/>
      <c r="K192" s="133" t="str">
        <f t="shared" si="5"/>
        <v/>
      </c>
    </row>
    <row r="193" spans="1:11" s="44" customFormat="1" hidden="1" x14ac:dyDescent="0.3">
      <c r="A193" s="128"/>
      <c r="B193" s="129" t="s">
        <v>295</v>
      </c>
      <c r="C193" s="144"/>
      <c r="D193" s="131"/>
      <c r="E193" s="131"/>
      <c r="F193" s="131"/>
      <c r="G193" s="131"/>
      <c r="H193" s="131"/>
      <c r="I193" s="131"/>
      <c r="J193" s="132"/>
      <c r="K193" s="133" t="str">
        <f t="shared" si="5"/>
        <v/>
      </c>
    </row>
    <row r="194" spans="1:11" s="44" customFormat="1" hidden="1" x14ac:dyDescent="0.3">
      <c r="A194" s="128"/>
      <c r="B194" s="129" t="s">
        <v>295</v>
      </c>
      <c r="C194" s="144"/>
      <c r="D194" s="131"/>
      <c r="E194" s="131"/>
      <c r="F194" s="131"/>
      <c r="G194" s="131"/>
      <c r="H194" s="131"/>
      <c r="I194" s="131"/>
      <c r="J194" s="132"/>
      <c r="K194" s="133" t="str">
        <f t="shared" si="5"/>
        <v/>
      </c>
    </row>
    <row r="195" spans="1:11" s="44" customFormat="1" hidden="1" x14ac:dyDescent="0.3">
      <c r="A195" s="128"/>
      <c r="B195" s="129" t="s">
        <v>295</v>
      </c>
      <c r="C195" s="144"/>
      <c r="D195" s="131"/>
      <c r="E195" s="131"/>
      <c r="F195" s="131"/>
      <c r="G195" s="131"/>
      <c r="H195" s="131"/>
      <c r="I195" s="131"/>
      <c r="J195" s="132"/>
      <c r="K195" s="133" t="str">
        <f t="shared" si="5"/>
        <v/>
      </c>
    </row>
    <row r="196" spans="1:11" s="44" customFormat="1" hidden="1" x14ac:dyDescent="0.3">
      <c r="A196" s="128"/>
      <c r="B196" s="129" t="s">
        <v>295</v>
      </c>
      <c r="C196" s="144"/>
      <c r="D196" s="131"/>
      <c r="E196" s="131"/>
      <c r="F196" s="131"/>
      <c r="G196" s="131"/>
      <c r="H196" s="131"/>
      <c r="I196" s="131"/>
      <c r="J196" s="132"/>
      <c r="K196" s="133" t="str">
        <f t="shared" si="5"/>
        <v/>
      </c>
    </row>
    <row r="197" spans="1:11" s="44" customFormat="1" hidden="1" x14ac:dyDescent="0.3">
      <c r="A197" s="128"/>
      <c r="B197" s="129" t="s">
        <v>295</v>
      </c>
      <c r="C197" s="144"/>
      <c r="D197" s="131"/>
      <c r="E197" s="131"/>
      <c r="F197" s="131"/>
      <c r="G197" s="131"/>
      <c r="H197" s="131"/>
      <c r="I197" s="131"/>
      <c r="J197" s="132"/>
      <c r="K197" s="133" t="str">
        <f t="shared" si="5"/>
        <v/>
      </c>
    </row>
    <row r="198" spans="1:11" s="44" customFormat="1" hidden="1" x14ac:dyDescent="0.3">
      <c r="A198" s="128"/>
      <c r="B198" s="129" t="s">
        <v>295</v>
      </c>
      <c r="C198" s="144"/>
      <c r="D198" s="131"/>
      <c r="E198" s="131"/>
      <c r="F198" s="131"/>
      <c r="G198" s="131"/>
      <c r="H198" s="131"/>
      <c r="I198" s="131"/>
      <c r="J198" s="132"/>
      <c r="K198" s="133" t="str">
        <f t="shared" si="5"/>
        <v/>
      </c>
    </row>
    <row r="199" spans="1:11" s="44" customFormat="1" hidden="1" x14ac:dyDescent="0.3">
      <c r="A199" s="128"/>
      <c r="B199" s="129" t="s">
        <v>295</v>
      </c>
      <c r="C199" s="144"/>
      <c r="D199" s="131"/>
      <c r="E199" s="131"/>
      <c r="F199" s="131"/>
      <c r="G199" s="131"/>
      <c r="H199" s="131"/>
      <c r="I199" s="131"/>
      <c r="J199" s="132"/>
      <c r="K199" s="133" t="str">
        <f t="shared" ref="K199:K200" si="6">IF(C199="","",
IF(OR(A193="x",RIGHT(C199,1)=":"),"",
IF(COUNTA(D199:I199)&gt;1,"Invalid",
IF(D199="x",$D$6,IF(E199="x",$E$6,IF(F199="x",$F$6,IF(G199="x",$G$6,IF(H199="x",$H$6,IF(I199="x",$I$6,"")))))))))</f>
        <v/>
      </c>
    </row>
    <row r="200" spans="1:11" s="44" customFormat="1" hidden="1" x14ac:dyDescent="0.3">
      <c r="A200" s="128"/>
      <c r="B200" s="129" t="s">
        <v>295</v>
      </c>
      <c r="C200" s="144"/>
      <c r="D200" s="131"/>
      <c r="E200" s="131"/>
      <c r="F200" s="131"/>
      <c r="G200" s="131"/>
      <c r="H200" s="131"/>
      <c r="I200" s="131"/>
      <c r="J200" s="132"/>
      <c r="K200" s="133" t="str">
        <f t="shared" si="6"/>
        <v/>
      </c>
    </row>
    <row r="201" spans="1:11" hidden="1" x14ac:dyDescent="0.2"/>
    <row r="202" spans="1:11" hidden="1" x14ac:dyDescent="0.2"/>
    <row r="203" spans="1:11" hidden="1" x14ac:dyDescent="0.2"/>
    <row r="204" spans="1:11" hidden="1" x14ac:dyDescent="0.2"/>
    <row r="205" spans="1:11" hidden="1" x14ac:dyDescent="0.2"/>
    <row r="206" spans="1:11" hidden="1" x14ac:dyDescent="0.2"/>
    <row r="207" spans="1:11" hidden="1" x14ac:dyDescent="0.2"/>
    <row r="208" spans="1:11"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sheetData>
  <sheetProtection algorithmName="SHA-512" hashValue="KOfEWrwudWjPfEC8DMi5/rH6qkq+LOZFLbK0pwgvZwXzW6dZP++FwiWXdrjOXmReEc9Q04Ty/GxHvvzby/ycVg==" saltValue="qA3f2XfTV8cxsksay7TF4w==" spinCount="100000" sheet="1"/>
  <mergeCells count="4">
    <mergeCell ref="J4:J5"/>
    <mergeCell ref="D3:I3"/>
    <mergeCell ref="A4:C5"/>
    <mergeCell ref="D4:I5"/>
  </mergeCells>
  <conditionalFormatting sqref="A7:A200">
    <cfRule type="expression" dxfId="632" priority="34">
      <formula>A7="x"</formula>
    </cfRule>
  </conditionalFormatting>
  <conditionalFormatting sqref="B7:B200">
    <cfRule type="expression" dxfId="631" priority="10">
      <formula>A7="x"</formula>
    </cfRule>
    <cfRule type="expression" dxfId="630" priority="33">
      <formula>RIGHT(C7,1)=":"</formula>
    </cfRule>
  </conditionalFormatting>
  <conditionalFormatting sqref="E7:K200">
    <cfRule type="expression" dxfId="629" priority="20">
      <formula>$A7="x"</formula>
    </cfRule>
    <cfRule type="expression" dxfId="628" priority="27">
      <formula>RIGHT($C7,1)=":"</formula>
    </cfRule>
  </conditionalFormatting>
  <conditionalFormatting sqref="D7:D60 D68 D101:D200">
    <cfRule type="expression" dxfId="627" priority="12">
      <formula>A7="x"</formula>
    </cfRule>
    <cfRule type="expression" dxfId="626" priority="13">
      <formula>RIGHT(C7,1)=":"</formula>
    </cfRule>
  </conditionalFormatting>
  <conditionalFormatting sqref="D7:J60 D68:J68 E61:J67 D101:J200 E69:J100">
    <cfRule type="expression" dxfId="625" priority="19">
      <formula>$K7="Invalid"</formula>
    </cfRule>
  </conditionalFormatting>
  <conditionalFormatting sqref="D7:I60 D68:I68 E61:I67 D101:I200 E69:I100">
    <cfRule type="expression" dxfId="624" priority="18">
      <formula>AND($K7="Invalid",D7="x")</formula>
    </cfRule>
  </conditionalFormatting>
  <conditionalFormatting sqref="K7:K200">
    <cfRule type="cellIs" dxfId="623" priority="11" operator="equal">
      <formula>"Invalid"</formula>
    </cfRule>
  </conditionalFormatting>
  <conditionalFormatting sqref="C7:C200">
    <cfRule type="expression" dxfId="622" priority="4641">
      <formula>A7="x"</formula>
    </cfRule>
    <cfRule type="expression" dxfId="621" priority="4642">
      <formula>RIGHT(C7,1)=":"</formula>
    </cfRule>
    <cfRule type="expression" dxfId="620" priority="4643">
      <formula>#REF!="D"</formula>
    </cfRule>
    <cfRule type="expression" dxfId="619" priority="4644">
      <formula>#REF!="A"</formula>
    </cfRule>
    <cfRule type="expression" dxfId="618" priority="4645">
      <formula>#REF!="E"</formula>
    </cfRule>
  </conditionalFormatting>
  <conditionalFormatting sqref="E50">
    <cfRule type="expression" dxfId="617" priority="3">
      <formula>B50="x"</formula>
    </cfRule>
    <cfRule type="expression" dxfId="616" priority="4">
      <formula>RIGHT(D50,1)=":"</formula>
    </cfRule>
  </conditionalFormatting>
  <conditionalFormatting sqref="E56">
    <cfRule type="expression" dxfId="615" priority="1">
      <formula>B56="x"</formula>
    </cfRule>
    <cfRule type="expression" dxfId="614" priority="2">
      <formula>RIGHT(D56,1)=":"</formula>
    </cfRule>
  </conditionalFormatting>
  <dataValidations count="1">
    <dataValidation type="list" allowBlank="1" showInputMessage="1" showErrorMessage="1" sqref="A7:A200 E7:I200 D7:D60 D68 D85:D200">
      <formula1>"x"</formula1>
    </dataValidation>
  </dataValidations>
  <pageMargins left="0.7" right="0.7" top="0.75" bottom="0.75" header="0.3" footer="0.3"/>
  <pageSetup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theme="1" tint="0.499984740745262"/>
  </sheetPr>
  <dimension ref="A1:AJ500"/>
  <sheetViews>
    <sheetView showGridLines="0" zoomScale="150" zoomScaleNormal="150" zoomScalePageLayoutView="150" workbookViewId="0">
      <pane ySplit="6" topLeftCell="A119" activePane="bottomLeft" state="frozen"/>
      <selection activeCell="D3" sqref="D3:I3"/>
      <selection pane="bottomLeft" activeCell="J120" sqref="J120"/>
    </sheetView>
  </sheetViews>
  <sheetFormatPr defaultColWidth="0" defaultRowHeight="14.1" customHeight="1"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9" width="8.625" style="115" hidden="1" customWidth="1"/>
    <col min="20" max="20" width="0" style="115" hidden="1" customWidth="1"/>
    <col min="21" max="27" width="8.625" style="115" hidden="1" customWidth="1"/>
    <col min="28" max="28" width="0" style="115" hidden="1" customWidth="1"/>
    <col min="29" max="35" width="8.625" style="115" hidden="1" customWidth="1"/>
    <col min="36" max="36" width="0" style="115" hidden="1" customWidth="1"/>
    <col min="37" max="16384" width="8.625" style="115" hidden="1"/>
  </cols>
  <sheetData>
    <row r="1" spans="1:11" s="114" customFormat="1" ht="18.75" x14ac:dyDescent="0.3">
      <c r="A1" s="114" t="str">
        <f>ClientName</f>
        <v>City of Garden Grove</v>
      </c>
    </row>
    <row r="2" spans="1:11" ht="14.25" x14ac:dyDescent="0.2">
      <c r="A2" s="115" t="s">
        <v>82</v>
      </c>
    </row>
    <row r="3" spans="1:11" ht="14.25" x14ac:dyDescent="0.2">
      <c r="A3" s="115" t="s">
        <v>717</v>
      </c>
      <c r="C3" s="116"/>
      <c r="D3" s="179" t="s">
        <v>1501</v>
      </c>
      <c r="E3" s="179"/>
      <c r="F3" s="179"/>
      <c r="G3" s="179"/>
      <c r="H3" s="179"/>
      <c r="I3" s="179"/>
    </row>
    <row r="4" spans="1:11" ht="18.600000000000001" customHeight="1" x14ac:dyDescent="0.2">
      <c r="A4" s="177" t="s">
        <v>31</v>
      </c>
      <c r="B4" s="177"/>
      <c r="C4" s="177"/>
      <c r="D4" s="180" t="s">
        <v>94</v>
      </c>
      <c r="E4" s="180"/>
      <c r="F4" s="180"/>
      <c r="G4" s="180"/>
      <c r="H4" s="180"/>
      <c r="I4" s="180"/>
      <c r="J4" s="180" t="s">
        <v>95</v>
      </c>
      <c r="K4" s="117"/>
    </row>
    <row r="5" spans="1:11" ht="18.600000000000001" customHeight="1" x14ac:dyDescent="0.2">
      <c r="A5" s="178"/>
      <c r="B5" s="178"/>
      <c r="C5" s="178"/>
      <c r="D5" s="181"/>
      <c r="E5" s="181"/>
      <c r="F5" s="181"/>
      <c r="G5" s="181"/>
      <c r="H5" s="181"/>
      <c r="I5" s="181"/>
      <c r="J5" s="181"/>
      <c r="K5" s="118"/>
    </row>
    <row r="6" spans="1:11" ht="14.25" x14ac:dyDescent="0.2">
      <c r="A6" s="119"/>
      <c r="B6" s="119"/>
      <c r="C6" s="119"/>
      <c r="D6" s="120" t="s">
        <v>58</v>
      </c>
      <c r="E6" s="121" t="s">
        <v>63</v>
      </c>
      <c r="F6" s="122" t="s">
        <v>67</v>
      </c>
      <c r="G6" s="123" t="s">
        <v>72</v>
      </c>
      <c r="H6" s="124" t="s">
        <v>74</v>
      </c>
      <c r="I6" s="125" t="s">
        <v>76</v>
      </c>
      <c r="J6" s="126" t="str">
        <f>IF(COUNTIF(K7:K200,"invalid")=0,"","Please Correct Invalid Responses")</f>
        <v/>
      </c>
      <c r="K6" s="127" t="s">
        <v>98</v>
      </c>
    </row>
    <row r="7" spans="1:11" s="137" customFormat="1" ht="28.5" x14ac:dyDescent="0.3">
      <c r="A7" s="128" t="s">
        <v>110</v>
      </c>
      <c r="B7" s="129" t="s">
        <v>717</v>
      </c>
      <c r="C7" s="144" t="s">
        <v>266</v>
      </c>
      <c r="D7" s="131"/>
      <c r="E7" s="131"/>
      <c r="F7" s="131"/>
      <c r="G7" s="131"/>
      <c r="H7" s="131"/>
      <c r="I7" s="131"/>
      <c r="J7" s="132"/>
      <c r="K7" s="136" t="str">
        <f t="shared" ref="K7:K38" si="0">IF(C7="","",
IF(OR(A1="x",RIGHT(C7,1)=":"),"",
IF(COUNTA(D7:I7)&gt;1,"Invalid",
IF(D7="x",$D$6,IF(E7="x",$E$6,IF(F7="x",$F$6,IF(G7="x",$G$6,IF(H7="x",$H$6,IF(I7="x",$I$6,"")))))))))</f>
        <v/>
      </c>
    </row>
    <row r="8" spans="1:11" s="137" customFormat="1" ht="99.75" x14ac:dyDescent="0.3">
      <c r="A8" s="128"/>
      <c r="B8" s="129" t="s">
        <v>2076</v>
      </c>
      <c r="C8" s="138" t="s">
        <v>718</v>
      </c>
      <c r="D8" s="146" t="s">
        <v>110</v>
      </c>
      <c r="E8" s="78"/>
      <c r="F8" s="78"/>
      <c r="G8" s="78"/>
      <c r="H8" s="78"/>
      <c r="I8" s="78"/>
      <c r="J8" s="84"/>
      <c r="K8" s="136" t="str">
        <f t="shared" si="0"/>
        <v>SUP</v>
      </c>
    </row>
    <row r="9" spans="1:11" s="137" customFormat="1" ht="99.75" x14ac:dyDescent="0.3">
      <c r="A9" s="128"/>
      <c r="B9" s="129" t="s">
        <v>2077</v>
      </c>
      <c r="C9" s="138" t="s">
        <v>719</v>
      </c>
      <c r="D9" s="146" t="s">
        <v>110</v>
      </c>
      <c r="E9" s="78"/>
      <c r="F9" s="78"/>
      <c r="G9" s="78"/>
      <c r="H9" s="78"/>
      <c r="I9" s="78"/>
      <c r="J9" s="76"/>
      <c r="K9" s="136" t="str">
        <f t="shared" si="0"/>
        <v>SUP</v>
      </c>
    </row>
    <row r="10" spans="1:11" s="137" customFormat="1" ht="42.75" x14ac:dyDescent="0.3">
      <c r="A10" s="128"/>
      <c r="B10" s="129" t="s">
        <v>2077</v>
      </c>
      <c r="C10" s="138" t="s">
        <v>720</v>
      </c>
      <c r="D10" s="78"/>
      <c r="E10" s="78"/>
      <c r="F10" s="78"/>
      <c r="G10" s="78"/>
      <c r="H10" s="78"/>
      <c r="I10" s="78"/>
      <c r="J10" s="76"/>
      <c r="K10" s="136" t="str">
        <f t="shared" si="0"/>
        <v/>
      </c>
    </row>
    <row r="11" spans="1:11" s="137" customFormat="1" ht="14.25" x14ac:dyDescent="0.3">
      <c r="A11" s="128"/>
      <c r="B11" s="129" t="s">
        <v>2078</v>
      </c>
      <c r="C11" s="139" t="s">
        <v>721</v>
      </c>
      <c r="D11" s="146" t="s">
        <v>110</v>
      </c>
      <c r="E11" s="78"/>
      <c r="F11" s="78"/>
      <c r="G11" s="78"/>
      <c r="H11" s="78"/>
      <c r="I11" s="78"/>
      <c r="J11" s="76"/>
      <c r="K11" s="136" t="str">
        <f t="shared" si="0"/>
        <v>SUP</v>
      </c>
    </row>
    <row r="12" spans="1:11" s="137" customFormat="1" ht="14.25" x14ac:dyDescent="0.3">
      <c r="A12" s="128"/>
      <c r="B12" s="129" t="s">
        <v>2079</v>
      </c>
      <c r="C12" s="139" t="s">
        <v>722</v>
      </c>
      <c r="D12" s="146" t="s">
        <v>110</v>
      </c>
      <c r="E12" s="78"/>
      <c r="F12" s="78"/>
      <c r="G12" s="78"/>
      <c r="H12" s="78"/>
      <c r="I12" s="78"/>
      <c r="J12" s="76"/>
      <c r="K12" s="136" t="str">
        <f t="shared" si="0"/>
        <v>SUP</v>
      </c>
    </row>
    <row r="13" spans="1:11" s="137" customFormat="1" ht="14.25" x14ac:dyDescent="0.3">
      <c r="A13" s="128"/>
      <c r="B13" s="129" t="s">
        <v>2080</v>
      </c>
      <c r="C13" s="139" t="s">
        <v>723</v>
      </c>
      <c r="D13" s="146" t="s">
        <v>110</v>
      </c>
      <c r="E13" s="78"/>
      <c r="F13" s="78"/>
      <c r="G13" s="78"/>
      <c r="H13" s="78"/>
      <c r="I13" s="78"/>
      <c r="J13" s="76"/>
      <c r="K13" s="136" t="str">
        <f t="shared" si="0"/>
        <v/>
      </c>
    </row>
    <row r="14" spans="1:11" s="137" customFormat="1" ht="14.25" x14ac:dyDescent="0.3">
      <c r="A14" s="128"/>
      <c r="B14" s="129" t="s">
        <v>2081</v>
      </c>
      <c r="C14" s="139" t="s">
        <v>724</v>
      </c>
      <c r="D14" s="146" t="s">
        <v>110</v>
      </c>
      <c r="E14" s="78"/>
      <c r="F14" s="78"/>
      <c r="G14" s="78"/>
      <c r="H14" s="78"/>
      <c r="I14" s="78"/>
      <c r="J14" s="76"/>
      <c r="K14" s="136" t="str">
        <f t="shared" si="0"/>
        <v>SUP</v>
      </c>
    </row>
    <row r="15" spans="1:11" s="137" customFormat="1" ht="14.25" x14ac:dyDescent="0.3">
      <c r="A15" s="128"/>
      <c r="B15" s="129" t="s">
        <v>2082</v>
      </c>
      <c r="C15" s="139" t="s">
        <v>725</v>
      </c>
      <c r="D15" s="146" t="s">
        <v>110</v>
      </c>
      <c r="E15" s="78"/>
      <c r="F15" s="78"/>
      <c r="G15" s="78"/>
      <c r="H15" s="78"/>
      <c r="I15" s="78"/>
      <c r="J15" s="76"/>
      <c r="K15" s="136" t="str">
        <f t="shared" si="0"/>
        <v>SUP</v>
      </c>
    </row>
    <row r="16" spans="1:11" s="137" customFormat="1" ht="14.25" x14ac:dyDescent="0.3">
      <c r="A16" s="128"/>
      <c r="B16" s="129" t="s">
        <v>2083</v>
      </c>
      <c r="C16" s="139" t="s">
        <v>726</v>
      </c>
      <c r="D16" s="146" t="s">
        <v>110</v>
      </c>
      <c r="E16" s="78"/>
      <c r="F16" s="78"/>
      <c r="G16" s="78"/>
      <c r="H16" s="78"/>
      <c r="I16" s="78"/>
      <c r="J16" s="76"/>
      <c r="K16" s="136" t="str">
        <f t="shared" si="0"/>
        <v>SUP</v>
      </c>
    </row>
    <row r="17" spans="1:11" s="137" customFormat="1" ht="14.25" x14ac:dyDescent="0.3">
      <c r="A17" s="128"/>
      <c r="B17" s="129" t="s">
        <v>2084</v>
      </c>
      <c r="C17" s="139" t="s">
        <v>727</v>
      </c>
      <c r="D17" s="146" t="s">
        <v>110</v>
      </c>
      <c r="E17" s="78"/>
      <c r="F17" s="78"/>
      <c r="G17" s="78"/>
      <c r="H17" s="78"/>
      <c r="I17" s="78"/>
      <c r="J17" s="76"/>
      <c r="K17" s="136" t="str">
        <f t="shared" si="0"/>
        <v>SUP</v>
      </c>
    </row>
    <row r="18" spans="1:11" s="137" customFormat="1" ht="14.25" x14ac:dyDescent="0.3">
      <c r="A18" s="128"/>
      <c r="B18" s="129" t="s">
        <v>2085</v>
      </c>
      <c r="C18" s="139" t="s">
        <v>728</v>
      </c>
      <c r="D18" s="146" t="s">
        <v>110</v>
      </c>
      <c r="E18" s="78"/>
      <c r="F18" s="78"/>
      <c r="G18" s="78"/>
      <c r="H18" s="78"/>
      <c r="I18" s="78"/>
      <c r="J18" s="76"/>
      <c r="K18" s="136" t="str">
        <f t="shared" si="0"/>
        <v>SUP</v>
      </c>
    </row>
    <row r="19" spans="1:11" s="137" customFormat="1" ht="14.25" x14ac:dyDescent="0.3">
      <c r="A19" s="128"/>
      <c r="B19" s="129" t="s">
        <v>2086</v>
      </c>
      <c r="C19" s="139" t="s">
        <v>729</v>
      </c>
      <c r="D19" s="146" t="s">
        <v>110</v>
      </c>
      <c r="E19" s="78"/>
      <c r="F19" s="78"/>
      <c r="G19" s="78"/>
      <c r="H19" s="78"/>
      <c r="I19" s="78"/>
      <c r="J19" s="76"/>
      <c r="K19" s="136" t="str">
        <f t="shared" si="0"/>
        <v>SUP</v>
      </c>
    </row>
    <row r="20" spans="1:11" s="137" customFormat="1" ht="14.25" x14ac:dyDescent="0.3">
      <c r="A20" s="128"/>
      <c r="B20" s="129" t="s">
        <v>2087</v>
      </c>
      <c r="C20" s="139" t="s">
        <v>730</v>
      </c>
      <c r="D20" s="146" t="s">
        <v>110</v>
      </c>
      <c r="E20" s="78"/>
      <c r="F20" s="78"/>
      <c r="G20" s="78"/>
      <c r="H20" s="78"/>
      <c r="I20" s="78"/>
      <c r="J20" s="76"/>
      <c r="K20" s="136" t="str">
        <f t="shared" si="0"/>
        <v>SUP</v>
      </c>
    </row>
    <row r="21" spans="1:11" s="137" customFormat="1" ht="14.25" x14ac:dyDescent="0.3">
      <c r="A21" s="128"/>
      <c r="B21" s="129" t="s">
        <v>2088</v>
      </c>
      <c r="C21" s="139" t="s">
        <v>731</v>
      </c>
      <c r="D21" s="146" t="s">
        <v>110</v>
      </c>
      <c r="E21" s="78"/>
      <c r="F21" s="78"/>
      <c r="G21" s="78"/>
      <c r="H21" s="78"/>
      <c r="I21" s="78"/>
      <c r="J21" s="76"/>
      <c r="K21" s="136" t="str">
        <f t="shared" si="0"/>
        <v>SUP</v>
      </c>
    </row>
    <row r="22" spans="1:11" s="137" customFormat="1" ht="14.25" x14ac:dyDescent="0.3">
      <c r="A22" s="128"/>
      <c r="B22" s="129" t="s">
        <v>2089</v>
      </c>
      <c r="C22" s="139" t="s">
        <v>732</v>
      </c>
      <c r="D22" s="146" t="s">
        <v>110</v>
      </c>
      <c r="E22" s="78"/>
      <c r="F22" s="78"/>
      <c r="G22" s="78"/>
      <c r="H22" s="78"/>
      <c r="I22" s="78"/>
      <c r="J22" s="76"/>
      <c r="K22" s="136" t="str">
        <f t="shared" si="0"/>
        <v>SUP</v>
      </c>
    </row>
    <row r="23" spans="1:11" s="137" customFormat="1" ht="14.25" x14ac:dyDescent="0.3">
      <c r="A23" s="128"/>
      <c r="B23" s="129" t="s">
        <v>2090</v>
      </c>
      <c r="C23" s="139" t="s">
        <v>733</v>
      </c>
      <c r="D23" s="146" t="s">
        <v>110</v>
      </c>
      <c r="E23" s="78"/>
      <c r="F23" s="78"/>
      <c r="G23" s="78"/>
      <c r="H23" s="78"/>
      <c r="I23" s="78"/>
      <c r="J23" s="76"/>
      <c r="K23" s="136" t="str">
        <f t="shared" si="0"/>
        <v>SUP</v>
      </c>
    </row>
    <row r="24" spans="1:11" s="137" customFormat="1" ht="14.25" x14ac:dyDescent="0.3">
      <c r="A24" s="128"/>
      <c r="B24" s="129" t="s">
        <v>2091</v>
      </c>
      <c r="C24" s="139" t="s">
        <v>734</v>
      </c>
      <c r="D24" s="146" t="s">
        <v>110</v>
      </c>
      <c r="E24" s="78"/>
      <c r="F24" s="78"/>
      <c r="G24" s="78"/>
      <c r="H24" s="78"/>
      <c r="I24" s="78"/>
      <c r="J24" s="76"/>
      <c r="K24" s="136" t="str">
        <f t="shared" si="0"/>
        <v>SUP</v>
      </c>
    </row>
    <row r="25" spans="1:11" s="137" customFormat="1" ht="14.25" x14ac:dyDescent="0.3">
      <c r="A25" s="128"/>
      <c r="B25" s="129" t="s">
        <v>2092</v>
      </c>
      <c r="C25" s="139" t="s">
        <v>735</v>
      </c>
      <c r="D25" s="146" t="s">
        <v>110</v>
      </c>
      <c r="E25" s="78"/>
      <c r="F25" s="78"/>
      <c r="G25" s="78"/>
      <c r="H25" s="78"/>
      <c r="I25" s="78"/>
      <c r="J25" s="76"/>
      <c r="K25" s="136" t="str">
        <f t="shared" si="0"/>
        <v>SUP</v>
      </c>
    </row>
    <row r="26" spans="1:11" s="137" customFormat="1" ht="14.25" x14ac:dyDescent="0.3">
      <c r="A26" s="128"/>
      <c r="B26" s="129" t="s">
        <v>2093</v>
      </c>
      <c r="C26" s="139" t="s">
        <v>736</v>
      </c>
      <c r="D26" s="146" t="s">
        <v>110</v>
      </c>
      <c r="E26" s="78"/>
      <c r="F26" s="78"/>
      <c r="G26" s="78"/>
      <c r="H26" s="78"/>
      <c r="I26" s="78"/>
      <c r="J26" s="76"/>
      <c r="K26" s="136" t="str">
        <f t="shared" si="0"/>
        <v>SUP</v>
      </c>
    </row>
    <row r="27" spans="1:11" s="137" customFormat="1" ht="14.25" x14ac:dyDescent="0.3">
      <c r="A27" s="128"/>
      <c r="B27" s="129" t="s">
        <v>2094</v>
      </c>
      <c r="C27" s="139" t="s">
        <v>737</v>
      </c>
      <c r="D27" s="146" t="s">
        <v>110</v>
      </c>
      <c r="E27" s="78"/>
      <c r="F27" s="78"/>
      <c r="G27" s="78"/>
      <c r="H27" s="78"/>
      <c r="I27" s="78"/>
      <c r="J27" s="76"/>
      <c r="K27" s="136" t="str">
        <f t="shared" si="0"/>
        <v>SUP</v>
      </c>
    </row>
    <row r="28" spans="1:11" s="137" customFormat="1" ht="14.25" x14ac:dyDescent="0.3">
      <c r="A28" s="128"/>
      <c r="B28" s="129" t="s">
        <v>2095</v>
      </c>
      <c r="C28" s="139" t="s">
        <v>738</v>
      </c>
      <c r="D28" s="146" t="s">
        <v>110</v>
      </c>
      <c r="E28" s="78"/>
      <c r="F28" s="78"/>
      <c r="G28" s="78"/>
      <c r="H28" s="78"/>
      <c r="I28" s="78"/>
      <c r="J28" s="76"/>
      <c r="K28" s="136" t="str">
        <f t="shared" si="0"/>
        <v>SUP</v>
      </c>
    </row>
    <row r="29" spans="1:11" s="137" customFormat="1" ht="14.25" x14ac:dyDescent="0.3">
      <c r="A29" s="128"/>
      <c r="B29" s="129" t="s">
        <v>2096</v>
      </c>
      <c r="C29" s="139" t="s">
        <v>739</v>
      </c>
      <c r="D29" s="146" t="s">
        <v>110</v>
      </c>
      <c r="E29" s="78"/>
      <c r="F29" s="78"/>
      <c r="G29" s="78"/>
      <c r="H29" s="78"/>
      <c r="I29" s="78"/>
      <c r="J29" s="76"/>
      <c r="K29" s="136" t="str">
        <f t="shared" si="0"/>
        <v>SUP</v>
      </c>
    </row>
    <row r="30" spans="1:11" s="137" customFormat="1" ht="28.5" x14ac:dyDescent="0.3">
      <c r="A30" s="128"/>
      <c r="B30" s="129" t="s">
        <v>2097</v>
      </c>
      <c r="C30" s="139" t="s">
        <v>740</v>
      </c>
      <c r="D30" s="146" t="s">
        <v>110</v>
      </c>
      <c r="E30" s="78"/>
      <c r="F30" s="78"/>
      <c r="G30" s="78"/>
      <c r="H30" s="78"/>
      <c r="I30" s="78"/>
      <c r="J30" s="76"/>
      <c r="K30" s="136" t="str">
        <f t="shared" si="0"/>
        <v>SUP</v>
      </c>
    </row>
    <row r="31" spans="1:11" s="137" customFormat="1" ht="14.25" x14ac:dyDescent="0.3">
      <c r="A31" s="128"/>
      <c r="B31" s="129" t="s">
        <v>2098</v>
      </c>
      <c r="C31" s="139" t="s">
        <v>741</v>
      </c>
      <c r="D31" s="146" t="s">
        <v>110</v>
      </c>
      <c r="E31" s="78"/>
      <c r="F31" s="78"/>
      <c r="G31" s="78"/>
      <c r="H31" s="78"/>
      <c r="I31" s="78"/>
      <c r="J31" s="76"/>
      <c r="K31" s="136" t="str">
        <f t="shared" si="0"/>
        <v>SUP</v>
      </c>
    </row>
    <row r="32" spans="1:11" s="137" customFormat="1" ht="14.25" x14ac:dyDescent="0.3">
      <c r="A32" s="128"/>
      <c r="B32" s="129" t="s">
        <v>2099</v>
      </c>
      <c r="C32" s="139" t="s">
        <v>742</v>
      </c>
      <c r="D32" s="146" t="s">
        <v>110</v>
      </c>
      <c r="E32" s="78"/>
      <c r="F32" s="78"/>
      <c r="G32" s="78"/>
      <c r="H32" s="78"/>
      <c r="I32" s="78"/>
      <c r="J32" s="76"/>
      <c r="K32" s="136" t="str">
        <f t="shared" si="0"/>
        <v>SUP</v>
      </c>
    </row>
    <row r="33" spans="1:11" s="137" customFormat="1" ht="71.25" x14ac:dyDescent="0.3">
      <c r="A33" s="128"/>
      <c r="B33" s="129" t="s">
        <v>2100</v>
      </c>
      <c r="C33" s="138" t="s">
        <v>743</v>
      </c>
      <c r="D33" s="146" t="s">
        <v>110</v>
      </c>
      <c r="E33" s="78"/>
      <c r="F33" s="78"/>
      <c r="G33" s="78"/>
      <c r="H33" s="78"/>
      <c r="I33" s="78"/>
      <c r="J33" s="76"/>
      <c r="K33" s="136" t="str">
        <f t="shared" si="0"/>
        <v>SUP</v>
      </c>
    </row>
    <row r="34" spans="1:11" s="137" customFormat="1" ht="42.75" x14ac:dyDescent="0.3">
      <c r="A34" s="128"/>
      <c r="B34" s="129" t="s">
        <v>2101</v>
      </c>
      <c r="C34" s="138" t="s">
        <v>744</v>
      </c>
      <c r="D34" s="146" t="s">
        <v>110</v>
      </c>
      <c r="E34" s="78"/>
      <c r="F34" s="78"/>
      <c r="G34" s="78"/>
      <c r="H34" s="78"/>
      <c r="I34" s="78"/>
      <c r="J34" s="76"/>
      <c r="K34" s="136" t="str">
        <f t="shared" si="0"/>
        <v>SUP</v>
      </c>
    </row>
    <row r="35" spans="1:11" s="137" customFormat="1" ht="42.75" x14ac:dyDescent="0.3">
      <c r="A35" s="128"/>
      <c r="B35" s="129" t="s">
        <v>2102</v>
      </c>
      <c r="C35" s="138" t="s">
        <v>745</v>
      </c>
      <c r="D35" s="146" t="s">
        <v>110</v>
      </c>
      <c r="E35" s="78"/>
      <c r="F35" s="78"/>
      <c r="G35" s="78"/>
      <c r="H35" s="78"/>
      <c r="I35" s="78"/>
      <c r="J35" s="76"/>
      <c r="K35" s="136" t="str">
        <f t="shared" si="0"/>
        <v>SUP</v>
      </c>
    </row>
    <row r="36" spans="1:11" s="137" customFormat="1" ht="42.75" x14ac:dyDescent="0.3">
      <c r="A36" s="128"/>
      <c r="B36" s="129" t="s">
        <v>2103</v>
      </c>
      <c r="C36" s="138" t="s">
        <v>746</v>
      </c>
      <c r="D36" s="146" t="s">
        <v>110</v>
      </c>
      <c r="E36" s="78"/>
      <c r="F36" s="78"/>
      <c r="G36" s="78"/>
      <c r="H36" s="78"/>
      <c r="I36" s="78"/>
      <c r="J36" s="76"/>
      <c r="K36" s="136" t="str">
        <f t="shared" si="0"/>
        <v>SUP</v>
      </c>
    </row>
    <row r="37" spans="1:11" s="137" customFormat="1" ht="42.75" x14ac:dyDescent="0.3">
      <c r="A37" s="128"/>
      <c r="B37" s="129" t="s">
        <v>2104</v>
      </c>
      <c r="C37" s="138" t="s">
        <v>747</v>
      </c>
      <c r="D37" s="146" t="s">
        <v>110</v>
      </c>
      <c r="E37" s="78"/>
      <c r="F37" s="78"/>
      <c r="G37" s="78"/>
      <c r="H37" s="78"/>
      <c r="I37" s="78"/>
      <c r="J37" s="76"/>
      <c r="K37" s="136" t="str">
        <f t="shared" si="0"/>
        <v>SUP</v>
      </c>
    </row>
    <row r="38" spans="1:11" s="137" customFormat="1" ht="114" x14ac:dyDescent="0.3">
      <c r="A38" s="128"/>
      <c r="B38" s="129" t="s">
        <v>2105</v>
      </c>
      <c r="C38" s="138" t="s">
        <v>2186</v>
      </c>
      <c r="D38" s="146" t="s">
        <v>110</v>
      </c>
      <c r="E38" s="78"/>
      <c r="F38" s="78"/>
      <c r="G38" s="78"/>
      <c r="H38" s="78"/>
      <c r="I38" s="78"/>
      <c r="J38" s="76"/>
      <c r="K38" s="136" t="str">
        <f t="shared" si="0"/>
        <v>SUP</v>
      </c>
    </row>
    <row r="39" spans="1:11" s="137" customFormat="1" ht="71.25" x14ac:dyDescent="0.3">
      <c r="A39" s="128"/>
      <c r="B39" s="129" t="s">
        <v>2106</v>
      </c>
      <c r="C39" s="138" t="s">
        <v>748</v>
      </c>
      <c r="D39" s="146" t="s">
        <v>110</v>
      </c>
      <c r="E39" s="78"/>
      <c r="F39" s="78"/>
      <c r="G39" s="78"/>
      <c r="H39" s="78"/>
      <c r="I39" s="78"/>
      <c r="J39" s="76"/>
      <c r="K39" s="136" t="str">
        <f t="shared" ref="K39:K70" si="1">IF(C39="","",
IF(OR(A33="x",RIGHT(C39,1)=":"),"",
IF(COUNTA(D39:I39)&gt;1,"Invalid",
IF(D39="x",$D$6,IF(E39="x",$E$6,IF(F39="x",$F$6,IF(G39="x",$G$6,IF(H39="x",$H$6,IF(I39="x",$I$6,"")))))))))</f>
        <v>SUP</v>
      </c>
    </row>
    <row r="40" spans="1:11" s="137" customFormat="1" ht="85.5" x14ac:dyDescent="0.3">
      <c r="A40" s="128"/>
      <c r="B40" s="129" t="s">
        <v>2107</v>
      </c>
      <c r="C40" s="138" t="s">
        <v>749</v>
      </c>
      <c r="D40" s="146" t="s">
        <v>110</v>
      </c>
      <c r="E40" s="78"/>
      <c r="F40" s="78"/>
      <c r="G40" s="78"/>
      <c r="H40" s="78"/>
      <c r="I40" s="78"/>
      <c r="J40" s="76"/>
      <c r="K40" s="136" t="str">
        <f t="shared" si="1"/>
        <v>SUP</v>
      </c>
    </row>
    <row r="41" spans="1:11" s="137" customFormat="1" ht="42.75" x14ac:dyDescent="0.3">
      <c r="A41" s="128"/>
      <c r="B41" s="129" t="s">
        <v>2108</v>
      </c>
      <c r="C41" s="138" t="s">
        <v>750</v>
      </c>
      <c r="D41" s="146" t="s">
        <v>110</v>
      </c>
      <c r="E41" s="78"/>
      <c r="F41" s="78"/>
      <c r="G41" s="78"/>
      <c r="H41" s="78"/>
      <c r="I41" s="78"/>
      <c r="J41" s="76"/>
      <c r="K41" s="136" t="str">
        <f t="shared" si="1"/>
        <v>SUP</v>
      </c>
    </row>
    <row r="42" spans="1:11" s="137" customFormat="1" ht="57" x14ac:dyDescent="0.3">
      <c r="A42" s="128"/>
      <c r="B42" s="129" t="s">
        <v>2109</v>
      </c>
      <c r="C42" s="138" t="s">
        <v>751</v>
      </c>
      <c r="D42" s="146" t="s">
        <v>110</v>
      </c>
      <c r="E42" s="78"/>
      <c r="F42" s="78"/>
      <c r="G42" s="78"/>
      <c r="H42" s="78"/>
      <c r="I42" s="78"/>
      <c r="J42" s="76"/>
      <c r="K42" s="136" t="str">
        <f t="shared" si="1"/>
        <v>SUP</v>
      </c>
    </row>
    <row r="43" spans="1:11" s="137" customFormat="1" ht="57" x14ac:dyDescent="0.3">
      <c r="A43" s="128"/>
      <c r="B43" s="129" t="s">
        <v>2110</v>
      </c>
      <c r="C43" s="138" t="s">
        <v>2187</v>
      </c>
      <c r="D43" s="146" t="s">
        <v>110</v>
      </c>
      <c r="E43" s="78"/>
      <c r="F43" s="78"/>
      <c r="G43" s="78"/>
      <c r="H43" s="78"/>
      <c r="I43" s="78"/>
      <c r="J43" s="76"/>
      <c r="K43" s="136" t="str">
        <f t="shared" si="1"/>
        <v>SUP</v>
      </c>
    </row>
    <row r="44" spans="1:11" s="137" customFormat="1" ht="71.25" x14ac:dyDescent="0.3">
      <c r="A44" s="128"/>
      <c r="B44" s="129" t="s">
        <v>2111</v>
      </c>
      <c r="C44" s="138" t="s">
        <v>752</v>
      </c>
      <c r="D44" s="146" t="s">
        <v>110</v>
      </c>
      <c r="E44" s="78"/>
      <c r="F44" s="78"/>
      <c r="G44" s="78"/>
      <c r="H44" s="78"/>
      <c r="I44" s="78"/>
      <c r="J44" s="76"/>
      <c r="K44" s="136" t="str">
        <f t="shared" si="1"/>
        <v>SUP</v>
      </c>
    </row>
    <row r="45" spans="1:11" s="137" customFormat="1" ht="114" x14ac:dyDescent="0.3">
      <c r="A45" s="128"/>
      <c r="B45" s="129" t="s">
        <v>2112</v>
      </c>
      <c r="C45" s="138" t="s">
        <v>2188</v>
      </c>
      <c r="D45" s="146"/>
      <c r="E45" s="78"/>
      <c r="F45" s="146" t="s">
        <v>110</v>
      </c>
      <c r="G45" s="78"/>
      <c r="H45" s="78"/>
      <c r="I45" s="78"/>
      <c r="J45" s="76" t="s">
        <v>2595</v>
      </c>
      <c r="K45" s="136" t="str">
        <f t="shared" si="1"/>
        <v>3RD</v>
      </c>
    </row>
    <row r="46" spans="1:11" s="137" customFormat="1" ht="42.75" x14ac:dyDescent="0.3">
      <c r="A46" s="128"/>
      <c r="B46" s="129" t="s">
        <v>2113</v>
      </c>
      <c r="C46" s="138" t="s">
        <v>753</v>
      </c>
      <c r="D46" s="146" t="s">
        <v>110</v>
      </c>
      <c r="E46" s="78"/>
      <c r="F46" s="78"/>
      <c r="G46" s="78"/>
      <c r="H46" s="78"/>
      <c r="I46" s="78"/>
      <c r="J46" s="76"/>
      <c r="K46" s="136" t="str">
        <f t="shared" si="1"/>
        <v>SUP</v>
      </c>
    </row>
    <row r="47" spans="1:11" s="137" customFormat="1" ht="85.5" x14ac:dyDescent="0.3">
      <c r="A47" s="128"/>
      <c r="B47" s="129" t="s">
        <v>2114</v>
      </c>
      <c r="C47" s="138" t="s">
        <v>754</v>
      </c>
      <c r="D47" s="146" t="s">
        <v>110</v>
      </c>
      <c r="E47" s="78"/>
      <c r="F47" s="78"/>
      <c r="G47" s="78"/>
      <c r="H47" s="78"/>
      <c r="I47" s="78"/>
      <c r="J47" s="76"/>
      <c r="K47" s="136" t="str">
        <f t="shared" si="1"/>
        <v>SUP</v>
      </c>
    </row>
    <row r="48" spans="1:11" s="137" customFormat="1" ht="42.75" x14ac:dyDescent="0.3">
      <c r="A48" s="128"/>
      <c r="B48" s="129" t="s">
        <v>2115</v>
      </c>
      <c r="C48" s="138" t="s">
        <v>755</v>
      </c>
      <c r="D48" s="146" t="s">
        <v>110</v>
      </c>
      <c r="E48" s="78"/>
      <c r="F48" s="78"/>
      <c r="G48" s="78"/>
      <c r="H48" s="78"/>
      <c r="I48" s="78"/>
      <c r="J48" s="76"/>
      <c r="K48" s="136" t="str">
        <f t="shared" si="1"/>
        <v>SUP</v>
      </c>
    </row>
    <row r="49" spans="1:11" s="137" customFormat="1" ht="57" x14ac:dyDescent="0.3">
      <c r="A49" s="128"/>
      <c r="B49" s="129" t="s">
        <v>2116</v>
      </c>
      <c r="C49" s="138" t="s">
        <v>756</v>
      </c>
      <c r="D49" s="146" t="s">
        <v>110</v>
      </c>
      <c r="E49" s="78"/>
      <c r="F49" s="78"/>
      <c r="G49" s="78"/>
      <c r="H49" s="78"/>
      <c r="I49" s="78"/>
      <c r="J49" s="76"/>
      <c r="K49" s="136" t="str">
        <f t="shared" si="1"/>
        <v>SUP</v>
      </c>
    </row>
    <row r="50" spans="1:11" s="137" customFormat="1" ht="57" x14ac:dyDescent="0.3">
      <c r="A50" s="128"/>
      <c r="B50" s="129" t="s">
        <v>2117</v>
      </c>
      <c r="C50" s="138" t="s">
        <v>757</v>
      </c>
      <c r="D50" s="146" t="s">
        <v>110</v>
      </c>
      <c r="E50" s="78"/>
      <c r="F50" s="78"/>
      <c r="G50" s="78"/>
      <c r="H50" s="78"/>
      <c r="I50" s="78"/>
      <c r="J50" s="76"/>
      <c r="K50" s="136" t="str">
        <f t="shared" si="1"/>
        <v>SUP</v>
      </c>
    </row>
    <row r="51" spans="1:11" s="137" customFormat="1" ht="114" x14ac:dyDescent="0.3">
      <c r="A51" s="128"/>
      <c r="B51" s="129" t="s">
        <v>2118</v>
      </c>
      <c r="C51" s="138" t="s">
        <v>758</v>
      </c>
      <c r="D51" s="146" t="s">
        <v>110</v>
      </c>
      <c r="E51" s="78"/>
      <c r="F51" s="78"/>
      <c r="G51" s="78"/>
      <c r="H51" s="78"/>
      <c r="I51" s="78"/>
      <c r="J51" s="76"/>
      <c r="K51" s="136" t="str">
        <f t="shared" si="1"/>
        <v>SUP</v>
      </c>
    </row>
    <row r="52" spans="1:11" s="137" customFormat="1" ht="42.75" x14ac:dyDescent="0.3">
      <c r="A52" s="128"/>
      <c r="B52" s="129" t="s">
        <v>2119</v>
      </c>
      <c r="C52" s="138" t="s">
        <v>759</v>
      </c>
      <c r="D52" s="146" t="s">
        <v>110</v>
      </c>
      <c r="E52" s="78"/>
      <c r="F52" s="78"/>
      <c r="G52" s="78"/>
      <c r="H52" s="78"/>
      <c r="I52" s="78"/>
      <c r="J52" s="76"/>
      <c r="K52" s="136" t="str">
        <f t="shared" si="1"/>
        <v>SUP</v>
      </c>
    </row>
    <row r="53" spans="1:11" s="137" customFormat="1" ht="71.25" x14ac:dyDescent="0.3">
      <c r="A53" s="128"/>
      <c r="B53" s="129" t="s">
        <v>2120</v>
      </c>
      <c r="C53" s="138" t="s">
        <v>760</v>
      </c>
      <c r="D53" s="78"/>
      <c r="E53" s="146" t="s">
        <v>110</v>
      </c>
      <c r="F53" s="78"/>
      <c r="G53" s="78"/>
      <c r="H53" s="78"/>
      <c r="I53" s="78"/>
      <c r="J53" s="76" t="s">
        <v>2598</v>
      </c>
      <c r="K53" s="136" t="str">
        <f t="shared" si="1"/>
        <v>MOD</v>
      </c>
    </row>
    <row r="54" spans="1:11" s="137" customFormat="1" ht="57" x14ac:dyDescent="0.3">
      <c r="A54" s="128"/>
      <c r="B54" s="129" t="s">
        <v>2121</v>
      </c>
      <c r="C54" s="138" t="s">
        <v>761</v>
      </c>
      <c r="D54" s="146" t="s">
        <v>110</v>
      </c>
      <c r="E54" s="78"/>
      <c r="F54" s="78"/>
      <c r="G54" s="78"/>
      <c r="H54" s="78"/>
      <c r="I54" s="78"/>
      <c r="J54" s="76"/>
      <c r="K54" s="136" t="str">
        <f t="shared" si="1"/>
        <v>SUP</v>
      </c>
    </row>
    <row r="55" spans="1:11" s="137" customFormat="1" ht="42.75" x14ac:dyDescent="0.3">
      <c r="A55" s="128"/>
      <c r="B55" s="129" t="s">
        <v>2122</v>
      </c>
      <c r="C55" s="138" t="s">
        <v>762</v>
      </c>
      <c r="D55" s="146" t="s">
        <v>110</v>
      </c>
      <c r="E55" s="78"/>
      <c r="F55" s="78"/>
      <c r="G55" s="78"/>
      <c r="H55" s="78"/>
      <c r="I55" s="78"/>
      <c r="J55" s="76"/>
      <c r="K55" s="136" t="str">
        <f t="shared" si="1"/>
        <v>SUP</v>
      </c>
    </row>
    <row r="56" spans="1:11" s="137" customFormat="1" ht="71.25" x14ac:dyDescent="0.3">
      <c r="A56" s="128"/>
      <c r="B56" s="129" t="s">
        <v>2123</v>
      </c>
      <c r="C56" s="138" t="s">
        <v>763</v>
      </c>
      <c r="D56" s="146" t="s">
        <v>110</v>
      </c>
      <c r="E56" s="78"/>
      <c r="F56" s="78"/>
      <c r="G56" s="78"/>
      <c r="H56" s="78"/>
      <c r="I56" s="78"/>
      <c r="J56" s="76"/>
      <c r="K56" s="136" t="str">
        <f t="shared" si="1"/>
        <v>SUP</v>
      </c>
    </row>
    <row r="57" spans="1:11" s="137" customFormat="1" ht="71.25" x14ac:dyDescent="0.3">
      <c r="A57" s="128"/>
      <c r="B57" s="129" t="s">
        <v>2124</v>
      </c>
      <c r="C57" s="138" t="s">
        <v>764</v>
      </c>
      <c r="D57" s="146" t="s">
        <v>110</v>
      </c>
      <c r="E57" s="78"/>
      <c r="F57" s="78"/>
      <c r="G57" s="78"/>
      <c r="H57" s="78"/>
      <c r="I57" s="78"/>
      <c r="J57" s="76"/>
      <c r="K57" s="136" t="str">
        <f t="shared" si="1"/>
        <v>SUP</v>
      </c>
    </row>
    <row r="58" spans="1:11" s="137" customFormat="1" ht="57" x14ac:dyDescent="0.3">
      <c r="A58" s="128"/>
      <c r="B58" s="129" t="s">
        <v>2125</v>
      </c>
      <c r="C58" s="138" t="s">
        <v>765</v>
      </c>
      <c r="D58" s="146" t="s">
        <v>110</v>
      </c>
      <c r="E58" s="78"/>
      <c r="F58" s="78"/>
      <c r="G58" s="78"/>
      <c r="H58" s="78"/>
      <c r="I58" s="78"/>
      <c r="J58" s="76"/>
      <c r="K58" s="136" t="str">
        <f t="shared" si="1"/>
        <v>SUP</v>
      </c>
    </row>
    <row r="59" spans="1:11" s="137" customFormat="1" ht="57" x14ac:dyDescent="0.3">
      <c r="A59" s="128"/>
      <c r="B59" s="129" t="s">
        <v>2126</v>
      </c>
      <c r="C59" s="138" t="s">
        <v>766</v>
      </c>
      <c r="D59" s="146" t="s">
        <v>110</v>
      </c>
      <c r="E59" s="78"/>
      <c r="F59" s="78"/>
      <c r="G59" s="78"/>
      <c r="H59" s="78"/>
      <c r="I59" s="78"/>
      <c r="J59" s="76"/>
      <c r="K59" s="136" t="str">
        <f t="shared" si="1"/>
        <v>SUP</v>
      </c>
    </row>
    <row r="60" spans="1:11" s="137" customFormat="1" ht="57" x14ac:dyDescent="0.3">
      <c r="A60" s="128"/>
      <c r="B60" s="129" t="s">
        <v>2127</v>
      </c>
      <c r="C60" s="138" t="s">
        <v>767</v>
      </c>
      <c r="D60" s="146" t="s">
        <v>110</v>
      </c>
      <c r="E60" s="78"/>
      <c r="F60" s="78"/>
      <c r="G60" s="78"/>
      <c r="H60" s="78"/>
      <c r="I60" s="78"/>
      <c r="J60" s="76"/>
      <c r="K60" s="136" t="str">
        <f t="shared" si="1"/>
        <v>SUP</v>
      </c>
    </row>
    <row r="61" spans="1:11" s="137" customFormat="1" ht="85.5" x14ac:dyDescent="0.3">
      <c r="A61" s="128"/>
      <c r="B61" s="129" t="s">
        <v>2128</v>
      </c>
      <c r="C61" s="138" t="s">
        <v>768</v>
      </c>
      <c r="D61" s="146" t="s">
        <v>110</v>
      </c>
      <c r="E61" s="78"/>
      <c r="F61" s="78"/>
      <c r="G61" s="78"/>
      <c r="H61" s="78"/>
      <c r="I61" s="78"/>
      <c r="J61" s="76"/>
      <c r="K61" s="136" t="str">
        <f t="shared" si="1"/>
        <v>SUP</v>
      </c>
    </row>
    <row r="62" spans="1:11" s="137" customFormat="1" ht="71.25" x14ac:dyDescent="0.3">
      <c r="A62" s="128"/>
      <c r="B62" s="129" t="s">
        <v>2129</v>
      </c>
      <c r="C62" s="138" t="s">
        <v>769</v>
      </c>
      <c r="D62" s="146" t="s">
        <v>110</v>
      </c>
      <c r="E62" s="78"/>
      <c r="F62" s="78"/>
      <c r="G62" s="78"/>
      <c r="H62" s="78"/>
      <c r="I62" s="78"/>
      <c r="J62" s="76"/>
      <c r="K62" s="136" t="str">
        <f t="shared" si="1"/>
        <v>SUP</v>
      </c>
    </row>
    <row r="63" spans="1:11" s="137" customFormat="1" ht="57" x14ac:dyDescent="0.3">
      <c r="A63" s="128"/>
      <c r="B63" s="129" t="s">
        <v>2130</v>
      </c>
      <c r="C63" s="138" t="s">
        <v>770</v>
      </c>
      <c r="D63" s="146" t="s">
        <v>110</v>
      </c>
      <c r="E63" s="78"/>
      <c r="F63" s="78"/>
      <c r="G63" s="78"/>
      <c r="H63" s="78"/>
      <c r="I63" s="78"/>
      <c r="J63" s="76"/>
      <c r="K63" s="136" t="str">
        <f t="shared" si="1"/>
        <v>SUP</v>
      </c>
    </row>
    <row r="64" spans="1:11" s="137" customFormat="1" ht="71.25" x14ac:dyDescent="0.3">
      <c r="A64" s="128"/>
      <c r="B64" s="129" t="s">
        <v>2131</v>
      </c>
      <c r="C64" s="138" t="s">
        <v>771</v>
      </c>
      <c r="D64" s="146" t="s">
        <v>110</v>
      </c>
      <c r="E64" s="78"/>
      <c r="F64" s="78"/>
      <c r="G64" s="78"/>
      <c r="H64" s="78"/>
      <c r="I64" s="78"/>
      <c r="J64" s="76"/>
      <c r="K64" s="136" t="str">
        <f t="shared" si="1"/>
        <v>SUP</v>
      </c>
    </row>
    <row r="65" spans="1:11" s="137" customFormat="1" ht="57" x14ac:dyDescent="0.3">
      <c r="A65" s="128"/>
      <c r="B65" s="129" t="s">
        <v>2132</v>
      </c>
      <c r="C65" s="138" t="s">
        <v>772</v>
      </c>
      <c r="D65" s="146" t="s">
        <v>110</v>
      </c>
      <c r="E65" s="78"/>
      <c r="F65" s="78"/>
      <c r="G65" s="78"/>
      <c r="H65" s="78"/>
      <c r="I65" s="78"/>
      <c r="J65" s="76"/>
      <c r="K65" s="136" t="str">
        <f t="shared" si="1"/>
        <v>SUP</v>
      </c>
    </row>
    <row r="66" spans="1:11" s="137" customFormat="1" ht="57" x14ac:dyDescent="0.3">
      <c r="A66" s="128"/>
      <c r="B66" s="129" t="s">
        <v>2133</v>
      </c>
      <c r="C66" s="138" t="s">
        <v>773</v>
      </c>
      <c r="D66" s="146" t="s">
        <v>110</v>
      </c>
      <c r="E66" s="78"/>
      <c r="F66" s="78"/>
      <c r="G66" s="78"/>
      <c r="H66" s="78"/>
      <c r="I66" s="78"/>
      <c r="J66" s="76"/>
      <c r="K66" s="136" t="str">
        <f t="shared" si="1"/>
        <v>SUP</v>
      </c>
    </row>
    <row r="67" spans="1:11" s="137" customFormat="1" ht="71.25" x14ac:dyDescent="0.3">
      <c r="A67" s="128"/>
      <c r="B67" s="129" t="s">
        <v>2134</v>
      </c>
      <c r="C67" s="138" t="s">
        <v>774</v>
      </c>
      <c r="D67" s="146" t="s">
        <v>110</v>
      </c>
      <c r="E67" s="78"/>
      <c r="F67" s="78"/>
      <c r="G67" s="78"/>
      <c r="H67" s="78"/>
      <c r="I67" s="78"/>
      <c r="J67" s="76"/>
      <c r="K67" s="136" t="str">
        <f t="shared" si="1"/>
        <v>SUP</v>
      </c>
    </row>
    <row r="68" spans="1:11" s="137" customFormat="1" ht="57" x14ac:dyDescent="0.3">
      <c r="A68" s="128"/>
      <c r="B68" s="129" t="s">
        <v>2135</v>
      </c>
      <c r="C68" s="138" t="s">
        <v>775</v>
      </c>
      <c r="D68" s="146" t="s">
        <v>110</v>
      </c>
      <c r="E68" s="78"/>
      <c r="F68" s="78"/>
      <c r="G68" s="78"/>
      <c r="H68" s="78"/>
      <c r="I68" s="78"/>
      <c r="J68" s="76"/>
      <c r="K68" s="136" t="str">
        <f t="shared" si="1"/>
        <v>SUP</v>
      </c>
    </row>
    <row r="69" spans="1:11" s="137" customFormat="1" ht="42.75" x14ac:dyDescent="0.3">
      <c r="A69" s="128"/>
      <c r="B69" s="129" t="s">
        <v>2136</v>
      </c>
      <c r="C69" s="138" t="s">
        <v>776</v>
      </c>
      <c r="D69" s="146"/>
      <c r="E69" s="78"/>
      <c r="F69" s="146" t="s">
        <v>110</v>
      </c>
      <c r="G69" s="78"/>
      <c r="H69" s="78"/>
      <c r="I69" s="78"/>
      <c r="J69" s="76" t="s">
        <v>2596</v>
      </c>
      <c r="K69" s="136" t="str">
        <f t="shared" si="1"/>
        <v>3RD</v>
      </c>
    </row>
    <row r="70" spans="1:11" s="137" customFormat="1" ht="99.75" x14ac:dyDescent="0.3">
      <c r="A70" s="128"/>
      <c r="B70" s="129" t="s">
        <v>2137</v>
      </c>
      <c r="C70" s="138" t="s">
        <v>777</v>
      </c>
      <c r="D70" s="146" t="s">
        <v>110</v>
      </c>
      <c r="E70" s="78"/>
      <c r="F70" s="78"/>
      <c r="G70" s="78"/>
      <c r="H70" s="78"/>
      <c r="I70" s="78"/>
      <c r="J70" s="76"/>
      <c r="K70" s="136" t="str">
        <f t="shared" si="1"/>
        <v>SUP</v>
      </c>
    </row>
    <row r="71" spans="1:11" s="137" customFormat="1" ht="71.25" x14ac:dyDescent="0.3">
      <c r="A71" s="128"/>
      <c r="B71" s="129" t="s">
        <v>2138</v>
      </c>
      <c r="C71" s="138" t="s">
        <v>778</v>
      </c>
      <c r="D71" s="146" t="s">
        <v>110</v>
      </c>
      <c r="E71" s="78"/>
      <c r="F71" s="78"/>
      <c r="G71" s="78"/>
      <c r="H71" s="78"/>
      <c r="I71" s="78"/>
      <c r="J71" s="76"/>
      <c r="K71" s="136" t="str">
        <f t="shared" ref="K71:K102" si="2">IF(C71="","",
IF(OR(A65="x",RIGHT(C71,1)=":"),"",
IF(COUNTA(D71:I71)&gt;1,"Invalid",
IF(D71="x",$D$6,IF(E71="x",$E$6,IF(F71="x",$F$6,IF(G71="x",$G$6,IF(H71="x",$H$6,IF(I71="x",$I$6,"")))))))))</f>
        <v>SUP</v>
      </c>
    </row>
    <row r="72" spans="1:11" s="137" customFormat="1" ht="71.25" x14ac:dyDescent="0.3">
      <c r="A72" s="128"/>
      <c r="B72" s="129" t="s">
        <v>2139</v>
      </c>
      <c r="C72" s="138" t="s">
        <v>779</v>
      </c>
      <c r="D72" s="146" t="s">
        <v>110</v>
      </c>
      <c r="E72" s="78"/>
      <c r="F72" s="78"/>
      <c r="G72" s="78"/>
      <c r="H72" s="78"/>
      <c r="I72" s="78"/>
      <c r="J72" s="76"/>
      <c r="K72" s="136" t="str">
        <f t="shared" si="2"/>
        <v>SUP</v>
      </c>
    </row>
    <row r="73" spans="1:11" s="137" customFormat="1" ht="42.75" x14ac:dyDescent="0.3">
      <c r="A73" s="128"/>
      <c r="B73" s="129" t="s">
        <v>2140</v>
      </c>
      <c r="C73" s="138" t="s">
        <v>780</v>
      </c>
      <c r="D73" s="146" t="s">
        <v>110</v>
      </c>
      <c r="E73" s="78"/>
      <c r="F73" s="78"/>
      <c r="G73" s="78"/>
      <c r="H73" s="78"/>
      <c r="I73" s="78"/>
      <c r="J73" s="76"/>
      <c r="K73" s="136" t="str">
        <f t="shared" si="2"/>
        <v>SUP</v>
      </c>
    </row>
    <row r="74" spans="1:11" s="137" customFormat="1" ht="42.75" x14ac:dyDescent="0.3">
      <c r="A74" s="128"/>
      <c r="B74" s="129" t="s">
        <v>2141</v>
      </c>
      <c r="C74" s="138" t="s">
        <v>781</v>
      </c>
      <c r="D74" s="146" t="s">
        <v>110</v>
      </c>
      <c r="E74" s="78"/>
      <c r="F74" s="78"/>
      <c r="G74" s="78"/>
      <c r="H74" s="78"/>
      <c r="I74" s="78"/>
      <c r="J74" s="76"/>
      <c r="K74" s="136" t="str">
        <f t="shared" si="2"/>
        <v>SUP</v>
      </c>
    </row>
    <row r="75" spans="1:11" s="137" customFormat="1" ht="71.25" x14ac:dyDescent="0.3">
      <c r="A75" s="128"/>
      <c r="B75" s="129" t="s">
        <v>2141</v>
      </c>
      <c r="C75" s="138" t="s">
        <v>782</v>
      </c>
      <c r="D75" s="78"/>
      <c r="E75" s="78"/>
      <c r="F75" s="78"/>
      <c r="G75" s="78"/>
      <c r="H75" s="78"/>
      <c r="I75" s="78"/>
      <c r="J75" s="76"/>
      <c r="K75" s="136" t="str">
        <f t="shared" si="2"/>
        <v/>
      </c>
    </row>
    <row r="76" spans="1:11" s="137" customFormat="1" ht="14.25" x14ac:dyDescent="0.3">
      <c r="A76" s="128"/>
      <c r="B76" s="129" t="s">
        <v>2142</v>
      </c>
      <c r="C76" s="139" t="s">
        <v>783</v>
      </c>
      <c r="D76" s="146" t="s">
        <v>110</v>
      </c>
      <c r="E76" s="78"/>
      <c r="F76" s="78"/>
      <c r="G76" s="78"/>
      <c r="H76" s="78"/>
      <c r="I76" s="78"/>
      <c r="J76" s="76"/>
      <c r="K76" s="136" t="str">
        <f t="shared" si="2"/>
        <v>SUP</v>
      </c>
    </row>
    <row r="77" spans="1:11" s="137" customFormat="1" ht="14.25" x14ac:dyDescent="0.3">
      <c r="A77" s="128"/>
      <c r="B77" s="129" t="s">
        <v>2143</v>
      </c>
      <c r="C77" s="139" t="s">
        <v>784</v>
      </c>
      <c r="D77" s="146" t="s">
        <v>110</v>
      </c>
      <c r="E77" s="78"/>
      <c r="F77" s="78"/>
      <c r="G77" s="78"/>
      <c r="H77" s="78"/>
      <c r="I77" s="78"/>
      <c r="J77" s="76"/>
      <c r="K77" s="136" t="str">
        <f t="shared" si="2"/>
        <v>SUP</v>
      </c>
    </row>
    <row r="78" spans="1:11" s="137" customFormat="1" ht="14.25" x14ac:dyDescent="0.3">
      <c r="A78" s="128"/>
      <c r="B78" s="129" t="s">
        <v>2144</v>
      </c>
      <c r="C78" s="139" t="s">
        <v>785</v>
      </c>
      <c r="D78" s="146" t="s">
        <v>110</v>
      </c>
      <c r="E78" s="78"/>
      <c r="F78" s="78"/>
      <c r="G78" s="78"/>
      <c r="H78" s="78"/>
      <c r="I78" s="78"/>
      <c r="J78" s="76"/>
      <c r="K78" s="136" t="str">
        <f t="shared" si="2"/>
        <v>SUP</v>
      </c>
    </row>
    <row r="79" spans="1:11" s="137" customFormat="1" ht="14.25" x14ac:dyDescent="0.3">
      <c r="A79" s="128"/>
      <c r="B79" s="129" t="s">
        <v>2145</v>
      </c>
      <c r="C79" s="139" t="s">
        <v>786</v>
      </c>
      <c r="D79" s="146" t="s">
        <v>110</v>
      </c>
      <c r="E79" s="78"/>
      <c r="F79" s="78"/>
      <c r="G79" s="78"/>
      <c r="H79" s="78"/>
      <c r="I79" s="78"/>
      <c r="J79" s="76"/>
      <c r="K79" s="136" t="str">
        <f t="shared" si="2"/>
        <v>SUP</v>
      </c>
    </row>
    <row r="80" spans="1:11" s="137" customFormat="1" ht="28.5" x14ac:dyDescent="0.3">
      <c r="A80" s="128"/>
      <c r="B80" s="129" t="s">
        <v>2146</v>
      </c>
      <c r="C80" s="139" t="s">
        <v>787</v>
      </c>
      <c r="D80" s="146" t="s">
        <v>110</v>
      </c>
      <c r="E80" s="78"/>
      <c r="F80" s="78"/>
      <c r="G80" s="78"/>
      <c r="H80" s="78"/>
      <c r="I80" s="78"/>
      <c r="J80" s="76"/>
      <c r="K80" s="136" t="str">
        <f t="shared" si="2"/>
        <v>SUP</v>
      </c>
    </row>
    <row r="81" spans="1:11" s="137" customFormat="1" ht="42.75" x14ac:dyDescent="0.3">
      <c r="A81" s="128"/>
      <c r="B81" s="129" t="s">
        <v>2146</v>
      </c>
      <c r="C81" s="138" t="s">
        <v>788</v>
      </c>
      <c r="D81" s="78"/>
      <c r="E81" s="78"/>
      <c r="F81" s="78"/>
      <c r="G81" s="78"/>
      <c r="H81" s="78"/>
      <c r="I81" s="78"/>
      <c r="J81" s="76"/>
      <c r="K81" s="136" t="str">
        <f t="shared" si="2"/>
        <v/>
      </c>
    </row>
    <row r="82" spans="1:11" s="137" customFormat="1" ht="14.25" x14ac:dyDescent="0.3">
      <c r="A82" s="128"/>
      <c r="B82" s="129" t="s">
        <v>2147</v>
      </c>
      <c r="C82" s="139" t="s">
        <v>789</v>
      </c>
      <c r="D82" s="146" t="s">
        <v>110</v>
      </c>
      <c r="E82" s="78"/>
      <c r="F82" s="78"/>
      <c r="G82" s="78"/>
      <c r="H82" s="78"/>
      <c r="I82" s="78"/>
      <c r="J82" s="76"/>
      <c r="K82" s="136" t="str">
        <f t="shared" si="2"/>
        <v>SUP</v>
      </c>
    </row>
    <row r="83" spans="1:11" s="137" customFormat="1" ht="28.5" x14ac:dyDescent="0.3">
      <c r="A83" s="128"/>
      <c r="B83" s="129" t="s">
        <v>2148</v>
      </c>
      <c r="C83" s="139" t="s">
        <v>2189</v>
      </c>
      <c r="D83" s="146" t="s">
        <v>110</v>
      </c>
      <c r="E83" s="78"/>
      <c r="F83" s="78"/>
      <c r="G83" s="78"/>
      <c r="H83" s="78"/>
      <c r="I83" s="78"/>
      <c r="J83" s="76"/>
      <c r="K83" s="136" t="str">
        <f t="shared" si="2"/>
        <v>SUP</v>
      </c>
    </row>
    <row r="84" spans="1:11" s="137" customFormat="1" ht="14.25" x14ac:dyDescent="0.3">
      <c r="A84" s="128"/>
      <c r="B84" s="129" t="s">
        <v>2149</v>
      </c>
      <c r="C84" s="139" t="s">
        <v>791</v>
      </c>
      <c r="D84" s="146" t="s">
        <v>110</v>
      </c>
      <c r="E84" s="78"/>
      <c r="F84" s="78"/>
      <c r="G84" s="78"/>
      <c r="H84" s="78"/>
      <c r="I84" s="78"/>
      <c r="J84" s="76"/>
      <c r="K84" s="136" t="str">
        <f t="shared" si="2"/>
        <v>SUP</v>
      </c>
    </row>
    <row r="85" spans="1:11" s="137" customFormat="1" ht="14.25" x14ac:dyDescent="0.3">
      <c r="A85" s="128"/>
      <c r="B85" s="129" t="s">
        <v>2150</v>
      </c>
      <c r="C85" s="139" t="s">
        <v>792</v>
      </c>
      <c r="D85" s="146" t="s">
        <v>110</v>
      </c>
      <c r="E85" s="78"/>
      <c r="F85" s="78"/>
      <c r="G85" s="78"/>
      <c r="H85" s="78"/>
      <c r="I85" s="78"/>
      <c r="J85" s="76"/>
      <c r="K85" s="136" t="str">
        <f t="shared" si="2"/>
        <v>SUP</v>
      </c>
    </row>
    <row r="86" spans="1:11" s="137" customFormat="1" ht="28.5" x14ac:dyDescent="0.3">
      <c r="A86" s="128"/>
      <c r="B86" s="129" t="s">
        <v>2151</v>
      </c>
      <c r="C86" s="139" t="s">
        <v>793</v>
      </c>
      <c r="D86" s="146" t="s">
        <v>110</v>
      </c>
      <c r="E86" s="78"/>
      <c r="F86" s="78"/>
      <c r="G86" s="78"/>
      <c r="H86" s="78"/>
      <c r="I86" s="78"/>
      <c r="J86" s="76"/>
      <c r="K86" s="136" t="str">
        <f t="shared" si="2"/>
        <v>SUP</v>
      </c>
    </row>
    <row r="87" spans="1:11" s="137" customFormat="1" ht="14.25" x14ac:dyDescent="0.3">
      <c r="A87" s="128"/>
      <c r="B87" s="129" t="s">
        <v>2152</v>
      </c>
      <c r="C87" s="139" t="s">
        <v>794</v>
      </c>
      <c r="D87" s="146" t="s">
        <v>110</v>
      </c>
      <c r="E87" s="78"/>
      <c r="F87" s="78"/>
      <c r="G87" s="78"/>
      <c r="H87" s="78"/>
      <c r="I87" s="78"/>
      <c r="J87" s="76"/>
      <c r="K87" s="136" t="str">
        <f t="shared" si="2"/>
        <v>SUP</v>
      </c>
    </row>
    <row r="88" spans="1:11" s="137" customFormat="1" ht="14.25" x14ac:dyDescent="0.3">
      <c r="A88" s="128"/>
      <c r="B88" s="129" t="s">
        <v>2153</v>
      </c>
      <c r="C88" s="139" t="s">
        <v>795</v>
      </c>
      <c r="D88" s="146" t="s">
        <v>110</v>
      </c>
      <c r="E88" s="78"/>
      <c r="F88" s="78"/>
      <c r="G88" s="78"/>
      <c r="H88" s="78"/>
      <c r="I88" s="78"/>
      <c r="J88" s="76"/>
      <c r="K88" s="136" t="str">
        <f t="shared" si="2"/>
        <v>SUP</v>
      </c>
    </row>
    <row r="89" spans="1:11" s="137" customFormat="1" ht="14.25" x14ac:dyDescent="0.3">
      <c r="A89" s="128"/>
      <c r="B89" s="129" t="s">
        <v>2154</v>
      </c>
      <c r="C89" s="139" t="s">
        <v>796</v>
      </c>
      <c r="D89" s="146" t="s">
        <v>110</v>
      </c>
      <c r="E89" s="78"/>
      <c r="F89" s="78"/>
      <c r="G89" s="78"/>
      <c r="H89" s="78"/>
      <c r="I89" s="78"/>
      <c r="J89" s="76"/>
      <c r="K89" s="136" t="str">
        <f t="shared" si="2"/>
        <v>SUP</v>
      </c>
    </row>
    <row r="90" spans="1:11" s="137" customFormat="1" ht="14.25" x14ac:dyDescent="0.3">
      <c r="A90" s="128"/>
      <c r="B90" s="129" t="s">
        <v>2155</v>
      </c>
      <c r="C90" s="139" t="s">
        <v>797</v>
      </c>
      <c r="D90" s="146" t="s">
        <v>110</v>
      </c>
      <c r="E90" s="78"/>
      <c r="F90" s="78"/>
      <c r="G90" s="78"/>
      <c r="H90" s="78"/>
      <c r="I90" s="78"/>
      <c r="J90" s="76"/>
      <c r="K90" s="136" t="str">
        <f t="shared" si="2"/>
        <v>SUP</v>
      </c>
    </row>
    <row r="91" spans="1:11" s="137" customFormat="1" ht="14.25" x14ac:dyDescent="0.3">
      <c r="A91" s="128"/>
      <c r="B91" s="129" t="s">
        <v>2156</v>
      </c>
      <c r="C91" s="139" t="s">
        <v>798</v>
      </c>
      <c r="D91" s="146" t="s">
        <v>110</v>
      </c>
      <c r="E91" s="78"/>
      <c r="F91" s="78"/>
      <c r="G91" s="78"/>
      <c r="H91" s="78"/>
      <c r="I91" s="78"/>
      <c r="J91" s="76"/>
      <c r="K91" s="136" t="str">
        <f t="shared" si="2"/>
        <v>SUP</v>
      </c>
    </row>
    <row r="92" spans="1:11" s="137" customFormat="1" ht="14.25" x14ac:dyDescent="0.3">
      <c r="A92" s="128"/>
      <c r="B92" s="129" t="s">
        <v>2157</v>
      </c>
      <c r="C92" s="139" t="s">
        <v>799</v>
      </c>
      <c r="D92" s="146" t="s">
        <v>110</v>
      </c>
      <c r="E92" s="78"/>
      <c r="F92" s="78"/>
      <c r="G92" s="78"/>
      <c r="H92" s="78"/>
      <c r="I92" s="78"/>
      <c r="J92" s="76"/>
      <c r="K92" s="136" t="str">
        <f t="shared" si="2"/>
        <v>SUP</v>
      </c>
    </row>
    <row r="93" spans="1:11" s="137" customFormat="1" ht="14.25" x14ac:dyDescent="0.3">
      <c r="A93" s="128"/>
      <c r="B93" s="129" t="s">
        <v>2158</v>
      </c>
      <c r="C93" s="139" t="s">
        <v>800</v>
      </c>
      <c r="D93" s="146" t="s">
        <v>110</v>
      </c>
      <c r="E93" s="78"/>
      <c r="F93" s="78"/>
      <c r="G93" s="78"/>
      <c r="H93" s="78"/>
      <c r="I93" s="78"/>
      <c r="J93" s="76"/>
      <c r="K93" s="136" t="str">
        <f t="shared" si="2"/>
        <v>SUP</v>
      </c>
    </row>
    <row r="94" spans="1:11" s="137" customFormat="1" ht="42.75" x14ac:dyDescent="0.3">
      <c r="A94" s="128"/>
      <c r="B94" s="129" t="s">
        <v>2159</v>
      </c>
      <c r="C94" s="139" t="s">
        <v>801</v>
      </c>
      <c r="D94" s="146" t="s">
        <v>110</v>
      </c>
      <c r="E94" s="78"/>
      <c r="F94" s="78"/>
      <c r="G94" s="78"/>
      <c r="H94" s="78"/>
      <c r="I94" s="78"/>
      <c r="J94" s="76"/>
      <c r="K94" s="136" t="str">
        <f t="shared" si="2"/>
        <v>SUP</v>
      </c>
    </row>
    <row r="95" spans="1:11" s="137" customFormat="1" ht="14.25" x14ac:dyDescent="0.3">
      <c r="A95" s="128"/>
      <c r="B95" s="129" t="s">
        <v>2160</v>
      </c>
      <c r="C95" s="139" t="s">
        <v>802</v>
      </c>
      <c r="D95" s="146" t="s">
        <v>110</v>
      </c>
      <c r="E95" s="78"/>
      <c r="F95" s="78"/>
      <c r="G95" s="78"/>
      <c r="H95" s="78"/>
      <c r="I95" s="78"/>
      <c r="J95" s="76"/>
      <c r="K95" s="136" t="str">
        <f t="shared" si="2"/>
        <v>SUP</v>
      </c>
    </row>
    <row r="96" spans="1:11" s="137" customFormat="1" ht="14.25" x14ac:dyDescent="0.3">
      <c r="A96" s="128"/>
      <c r="B96" s="129" t="s">
        <v>2161</v>
      </c>
      <c r="C96" s="139" t="s">
        <v>803</v>
      </c>
      <c r="D96" s="146" t="s">
        <v>110</v>
      </c>
      <c r="E96" s="78"/>
      <c r="F96" s="78"/>
      <c r="G96" s="78"/>
      <c r="H96" s="78"/>
      <c r="I96" s="78"/>
      <c r="J96" s="76"/>
      <c r="K96" s="136" t="str">
        <f t="shared" si="2"/>
        <v>SUP</v>
      </c>
    </row>
    <row r="97" spans="1:11" s="137" customFormat="1" ht="14.25" x14ac:dyDescent="0.3">
      <c r="A97" s="128"/>
      <c r="B97" s="129" t="s">
        <v>2162</v>
      </c>
      <c r="C97" s="139" t="s">
        <v>804</v>
      </c>
      <c r="D97" s="146" t="s">
        <v>110</v>
      </c>
      <c r="E97" s="78"/>
      <c r="F97" s="78"/>
      <c r="G97" s="78"/>
      <c r="H97" s="78"/>
      <c r="I97" s="78"/>
      <c r="J97" s="76"/>
      <c r="K97" s="136" t="str">
        <f t="shared" si="2"/>
        <v>SUP</v>
      </c>
    </row>
    <row r="98" spans="1:11" s="137" customFormat="1" ht="14.25" x14ac:dyDescent="0.3">
      <c r="A98" s="128"/>
      <c r="B98" s="129" t="s">
        <v>2163</v>
      </c>
      <c r="C98" s="139" t="s">
        <v>805</v>
      </c>
      <c r="D98" s="146" t="s">
        <v>110</v>
      </c>
      <c r="E98" s="78"/>
      <c r="F98" s="78"/>
      <c r="G98" s="78"/>
      <c r="H98" s="78"/>
      <c r="I98" s="78"/>
      <c r="J98" s="76"/>
      <c r="K98" s="136" t="str">
        <f t="shared" si="2"/>
        <v>SUP</v>
      </c>
    </row>
    <row r="99" spans="1:11" s="137" customFormat="1" ht="14.25" x14ac:dyDescent="0.3">
      <c r="A99" s="128"/>
      <c r="B99" s="129" t="s">
        <v>2164</v>
      </c>
      <c r="C99" s="139" t="s">
        <v>806</v>
      </c>
      <c r="D99" s="146" t="s">
        <v>110</v>
      </c>
      <c r="E99" s="78"/>
      <c r="F99" s="78"/>
      <c r="G99" s="78"/>
      <c r="H99" s="78"/>
      <c r="I99" s="78"/>
      <c r="J99" s="76"/>
      <c r="K99" s="136" t="str">
        <f t="shared" si="2"/>
        <v>SUP</v>
      </c>
    </row>
    <row r="100" spans="1:11" s="137" customFormat="1" ht="14.25" x14ac:dyDescent="0.3">
      <c r="A100" s="128"/>
      <c r="B100" s="129" t="s">
        <v>2165</v>
      </c>
      <c r="C100" s="139" t="s">
        <v>807</v>
      </c>
      <c r="D100" s="146" t="s">
        <v>110</v>
      </c>
      <c r="E100" s="78"/>
      <c r="F100" s="78"/>
      <c r="G100" s="78"/>
      <c r="H100" s="78"/>
      <c r="I100" s="78"/>
      <c r="J100" s="76"/>
      <c r="K100" s="136" t="str">
        <f t="shared" si="2"/>
        <v>SUP</v>
      </c>
    </row>
    <row r="101" spans="1:11" s="137" customFormat="1" ht="14.25" x14ac:dyDescent="0.3">
      <c r="A101" s="128"/>
      <c r="B101" s="129" t="s">
        <v>2166</v>
      </c>
      <c r="C101" s="139" t="s">
        <v>808</v>
      </c>
      <c r="D101" s="146" t="s">
        <v>110</v>
      </c>
      <c r="E101" s="78"/>
      <c r="F101" s="78"/>
      <c r="G101" s="78"/>
      <c r="H101" s="78"/>
      <c r="I101" s="78"/>
      <c r="J101" s="76"/>
      <c r="K101" s="136" t="str">
        <f t="shared" si="2"/>
        <v>SUP</v>
      </c>
    </row>
    <row r="102" spans="1:11" s="137" customFormat="1" ht="14.25" x14ac:dyDescent="0.3">
      <c r="A102" s="128"/>
      <c r="B102" s="129" t="s">
        <v>2167</v>
      </c>
      <c r="C102" s="139" t="s">
        <v>809</v>
      </c>
      <c r="D102" s="146" t="s">
        <v>110</v>
      </c>
      <c r="E102" s="78"/>
      <c r="F102" s="78"/>
      <c r="G102" s="78"/>
      <c r="H102" s="78"/>
      <c r="I102" s="78"/>
      <c r="J102" s="76"/>
      <c r="K102" s="136" t="str">
        <f t="shared" si="2"/>
        <v>SUP</v>
      </c>
    </row>
    <row r="103" spans="1:11" s="137" customFormat="1" ht="14.25" x14ac:dyDescent="0.3">
      <c r="A103" s="128"/>
      <c r="B103" s="129" t="s">
        <v>2168</v>
      </c>
      <c r="C103" s="139" t="s">
        <v>810</v>
      </c>
      <c r="D103" s="146" t="s">
        <v>110</v>
      </c>
      <c r="E103" s="78"/>
      <c r="F103" s="78"/>
      <c r="G103" s="78"/>
      <c r="H103" s="78"/>
      <c r="I103" s="78"/>
      <c r="J103" s="76"/>
      <c r="K103" s="136" t="str">
        <f t="shared" ref="K103:K134" si="3">IF(C103="","",
IF(OR(A97="x",RIGHT(C103,1)=":"),"",
IF(COUNTA(D103:I103)&gt;1,"Invalid",
IF(D103="x",$D$6,IF(E103="x",$E$6,IF(F103="x",$F$6,IF(G103="x",$G$6,IF(H103="x",$H$6,IF(I103="x",$I$6,"")))))))))</f>
        <v>SUP</v>
      </c>
    </row>
    <row r="104" spans="1:11" s="137" customFormat="1" ht="71.25" x14ac:dyDescent="0.3">
      <c r="A104" s="128"/>
      <c r="B104" s="129" t="s">
        <v>2169</v>
      </c>
      <c r="C104" s="138" t="s">
        <v>811</v>
      </c>
      <c r="D104" s="146" t="s">
        <v>110</v>
      </c>
      <c r="E104" s="78"/>
      <c r="F104" s="78"/>
      <c r="G104" s="78"/>
      <c r="H104" s="78"/>
      <c r="I104" s="78"/>
      <c r="J104" s="76" t="s">
        <v>2597</v>
      </c>
      <c r="K104" s="136" t="str">
        <f t="shared" si="3"/>
        <v>SUP</v>
      </c>
    </row>
    <row r="105" spans="1:11" s="137" customFormat="1" ht="99.75" x14ac:dyDescent="0.3">
      <c r="A105" s="128"/>
      <c r="B105" s="129" t="s">
        <v>2170</v>
      </c>
      <c r="C105" s="138" t="s">
        <v>812</v>
      </c>
      <c r="D105" s="146" t="s">
        <v>110</v>
      </c>
      <c r="E105" s="78"/>
      <c r="F105" s="78"/>
      <c r="G105" s="78"/>
      <c r="H105" s="78"/>
      <c r="I105" s="78"/>
      <c r="J105" s="76" t="s">
        <v>2597</v>
      </c>
      <c r="K105" s="136" t="str">
        <f t="shared" si="3"/>
        <v>SUP</v>
      </c>
    </row>
    <row r="106" spans="1:11" s="137" customFormat="1" ht="42.75" x14ac:dyDescent="0.3">
      <c r="A106" s="128"/>
      <c r="B106" s="129" t="s">
        <v>2170</v>
      </c>
      <c r="C106" s="138" t="s">
        <v>813</v>
      </c>
      <c r="D106" s="78"/>
      <c r="E106" s="78"/>
      <c r="F106" s="78"/>
      <c r="G106" s="78"/>
      <c r="H106" s="78"/>
      <c r="I106" s="78"/>
      <c r="J106" s="76"/>
      <c r="K106" s="136" t="str">
        <f t="shared" si="3"/>
        <v/>
      </c>
    </row>
    <row r="107" spans="1:11" s="137" customFormat="1" ht="71.25" x14ac:dyDescent="0.3">
      <c r="A107" s="128"/>
      <c r="B107" s="129" t="s">
        <v>2171</v>
      </c>
      <c r="C107" s="139" t="s">
        <v>814</v>
      </c>
      <c r="D107" s="146" t="s">
        <v>110</v>
      </c>
      <c r="E107" s="78"/>
      <c r="F107" s="78"/>
      <c r="G107" s="78"/>
      <c r="H107" s="78"/>
      <c r="I107" s="78"/>
      <c r="J107" s="76" t="s">
        <v>2597</v>
      </c>
      <c r="K107" s="136" t="str">
        <f t="shared" si="3"/>
        <v>SUP</v>
      </c>
    </row>
    <row r="108" spans="1:11" s="137" customFormat="1" ht="85.5" x14ac:dyDescent="0.3">
      <c r="A108" s="128"/>
      <c r="B108" s="129" t="s">
        <v>2172</v>
      </c>
      <c r="C108" s="139" t="s">
        <v>815</v>
      </c>
      <c r="D108" s="146" t="s">
        <v>110</v>
      </c>
      <c r="E108" s="78"/>
      <c r="F108" s="78"/>
      <c r="G108" s="78"/>
      <c r="H108" s="78"/>
      <c r="I108" s="78"/>
      <c r="J108" s="76" t="s">
        <v>2597</v>
      </c>
      <c r="K108" s="136" t="str">
        <f t="shared" si="3"/>
        <v>SUP</v>
      </c>
    </row>
    <row r="109" spans="1:11" s="137" customFormat="1" ht="71.25" x14ac:dyDescent="0.3">
      <c r="A109" s="128"/>
      <c r="B109" s="129" t="s">
        <v>2173</v>
      </c>
      <c r="C109" s="139" t="s">
        <v>816</v>
      </c>
      <c r="D109" s="146" t="s">
        <v>110</v>
      </c>
      <c r="E109" s="78"/>
      <c r="F109" s="78"/>
      <c r="G109" s="78"/>
      <c r="H109" s="78"/>
      <c r="I109" s="78"/>
      <c r="J109" s="76" t="s">
        <v>2597</v>
      </c>
      <c r="K109" s="136" t="str">
        <f t="shared" si="3"/>
        <v>SUP</v>
      </c>
    </row>
    <row r="110" spans="1:11" s="137" customFormat="1" ht="71.25" x14ac:dyDescent="0.3">
      <c r="A110" s="128"/>
      <c r="B110" s="129" t="s">
        <v>2174</v>
      </c>
      <c r="C110" s="139" t="s">
        <v>817</v>
      </c>
      <c r="D110" s="146" t="s">
        <v>110</v>
      </c>
      <c r="E110" s="78"/>
      <c r="F110" s="78"/>
      <c r="G110" s="78"/>
      <c r="H110" s="78"/>
      <c r="I110" s="78"/>
      <c r="J110" s="76" t="s">
        <v>2597</v>
      </c>
      <c r="K110" s="136" t="str">
        <f t="shared" si="3"/>
        <v>SUP</v>
      </c>
    </row>
    <row r="111" spans="1:11" s="137" customFormat="1" ht="99.75" x14ac:dyDescent="0.3">
      <c r="A111" s="128"/>
      <c r="B111" s="129" t="s">
        <v>2175</v>
      </c>
      <c r="C111" s="139" t="s">
        <v>818</v>
      </c>
      <c r="D111" s="146" t="s">
        <v>110</v>
      </c>
      <c r="E111" s="78"/>
      <c r="F111" s="78"/>
      <c r="G111" s="78"/>
      <c r="H111" s="78"/>
      <c r="I111" s="78"/>
      <c r="J111" s="76" t="s">
        <v>2597</v>
      </c>
      <c r="K111" s="136" t="str">
        <f t="shared" si="3"/>
        <v>SUP</v>
      </c>
    </row>
    <row r="112" spans="1:11" s="137" customFormat="1" ht="42.75" x14ac:dyDescent="0.3">
      <c r="A112" s="128"/>
      <c r="B112" s="129" t="s">
        <v>2175</v>
      </c>
      <c r="C112" s="138" t="s">
        <v>819</v>
      </c>
      <c r="D112" s="78"/>
      <c r="E112" s="78"/>
      <c r="F112" s="78"/>
      <c r="G112" s="78"/>
      <c r="H112" s="78"/>
      <c r="I112" s="78"/>
      <c r="J112" s="76"/>
      <c r="K112" s="136" t="str">
        <f t="shared" si="3"/>
        <v/>
      </c>
    </row>
    <row r="113" spans="1:11" s="137" customFormat="1" ht="71.25" x14ac:dyDescent="0.3">
      <c r="A113" s="128"/>
      <c r="B113" s="129" t="s">
        <v>2176</v>
      </c>
      <c r="C113" s="139" t="s">
        <v>820</v>
      </c>
      <c r="D113" s="146" t="s">
        <v>110</v>
      </c>
      <c r="E113" s="78"/>
      <c r="F113" s="78"/>
      <c r="G113" s="78"/>
      <c r="H113" s="78"/>
      <c r="I113" s="78"/>
      <c r="J113" s="76" t="s">
        <v>2597</v>
      </c>
      <c r="K113" s="136" t="str">
        <f t="shared" si="3"/>
        <v>SUP</v>
      </c>
    </row>
    <row r="114" spans="1:11" s="137" customFormat="1" ht="71.25" x14ac:dyDescent="0.3">
      <c r="A114" s="128"/>
      <c r="B114" s="129" t="s">
        <v>2177</v>
      </c>
      <c r="C114" s="139" t="s">
        <v>821</v>
      </c>
      <c r="D114" s="146" t="s">
        <v>110</v>
      </c>
      <c r="E114" s="78"/>
      <c r="F114" s="78"/>
      <c r="G114" s="78"/>
      <c r="H114" s="78"/>
      <c r="I114" s="78"/>
      <c r="J114" s="76" t="s">
        <v>2597</v>
      </c>
      <c r="K114" s="136" t="str">
        <f t="shared" si="3"/>
        <v>SUP</v>
      </c>
    </row>
    <row r="115" spans="1:11" s="137" customFormat="1" ht="71.25" x14ac:dyDescent="0.3">
      <c r="A115" s="128"/>
      <c r="B115" s="129" t="s">
        <v>2178</v>
      </c>
      <c r="C115" s="139" t="s">
        <v>822</v>
      </c>
      <c r="D115" s="146" t="s">
        <v>110</v>
      </c>
      <c r="E115" s="78"/>
      <c r="F115" s="78"/>
      <c r="G115" s="78"/>
      <c r="H115" s="78"/>
      <c r="I115" s="78"/>
      <c r="J115" s="76" t="s">
        <v>2597</v>
      </c>
      <c r="K115" s="136" t="str">
        <f t="shared" si="3"/>
        <v>SUP</v>
      </c>
    </row>
    <row r="116" spans="1:11" s="137" customFormat="1" ht="71.25" x14ac:dyDescent="0.3">
      <c r="A116" s="128"/>
      <c r="B116" s="129" t="s">
        <v>2179</v>
      </c>
      <c r="C116" s="139" t="s">
        <v>823</v>
      </c>
      <c r="D116" s="146" t="s">
        <v>110</v>
      </c>
      <c r="E116" s="78"/>
      <c r="F116" s="78"/>
      <c r="G116" s="78"/>
      <c r="H116" s="78"/>
      <c r="I116" s="78"/>
      <c r="J116" s="76" t="s">
        <v>2597</v>
      </c>
      <c r="K116" s="136" t="str">
        <f t="shared" si="3"/>
        <v>SUP</v>
      </c>
    </row>
    <row r="117" spans="1:11" s="137" customFormat="1" ht="85.5" x14ac:dyDescent="0.3">
      <c r="A117" s="128"/>
      <c r="B117" s="129" t="s">
        <v>2180</v>
      </c>
      <c r="C117" s="139" t="s">
        <v>824</v>
      </c>
      <c r="D117" s="146" t="s">
        <v>110</v>
      </c>
      <c r="E117" s="78"/>
      <c r="F117" s="78"/>
      <c r="G117" s="78"/>
      <c r="H117" s="78"/>
      <c r="I117" s="78"/>
      <c r="J117" s="76" t="s">
        <v>2597</v>
      </c>
      <c r="K117" s="136" t="str">
        <f t="shared" si="3"/>
        <v>SUP</v>
      </c>
    </row>
    <row r="118" spans="1:11" s="137" customFormat="1" ht="71.25" x14ac:dyDescent="0.3">
      <c r="A118" s="128"/>
      <c r="B118" s="129" t="s">
        <v>2181</v>
      </c>
      <c r="C118" s="139" t="s">
        <v>825</v>
      </c>
      <c r="D118" s="146" t="s">
        <v>110</v>
      </c>
      <c r="E118" s="78"/>
      <c r="F118" s="78"/>
      <c r="G118" s="78"/>
      <c r="H118" s="78"/>
      <c r="I118" s="78"/>
      <c r="J118" s="76" t="s">
        <v>2597</v>
      </c>
      <c r="K118" s="136" t="str">
        <f t="shared" si="3"/>
        <v>SUP</v>
      </c>
    </row>
    <row r="119" spans="1:11" s="137" customFormat="1" ht="71.25" x14ac:dyDescent="0.3">
      <c r="A119" s="128"/>
      <c r="B119" s="129" t="s">
        <v>2182</v>
      </c>
      <c r="C119" s="139" t="s">
        <v>826</v>
      </c>
      <c r="D119" s="146" t="s">
        <v>110</v>
      </c>
      <c r="E119" s="78"/>
      <c r="F119" s="78"/>
      <c r="G119" s="78"/>
      <c r="H119" s="78"/>
      <c r="I119" s="78"/>
      <c r="J119" s="76" t="s">
        <v>2597</v>
      </c>
      <c r="K119" s="136" t="str">
        <f t="shared" si="3"/>
        <v>SUP</v>
      </c>
    </row>
    <row r="120" spans="1:11" s="137" customFormat="1" ht="85.5" x14ac:dyDescent="0.3">
      <c r="A120" s="128"/>
      <c r="B120" s="129" t="s">
        <v>2183</v>
      </c>
      <c r="C120" s="138" t="s">
        <v>827</v>
      </c>
      <c r="D120" s="146" t="s">
        <v>110</v>
      </c>
      <c r="E120" s="78"/>
      <c r="F120" s="78"/>
      <c r="G120" s="78"/>
      <c r="H120" s="78"/>
      <c r="I120" s="78"/>
      <c r="J120" s="76"/>
      <c r="K120" s="136" t="str">
        <f t="shared" si="3"/>
        <v>SUP</v>
      </c>
    </row>
    <row r="121" spans="1:11" s="137" customFormat="1" ht="42.75" x14ac:dyDescent="0.3">
      <c r="A121" s="128"/>
      <c r="B121" s="129" t="s">
        <v>2184</v>
      </c>
      <c r="C121" s="138" t="s">
        <v>828</v>
      </c>
      <c r="D121" s="146" t="s">
        <v>110</v>
      </c>
      <c r="E121" s="78"/>
      <c r="F121" s="78"/>
      <c r="G121" s="78"/>
      <c r="H121" s="78"/>
      <c r="I121" s="78"/>
      <c r="J121" s="76"/>
      <c r="K121" s="136" t="str">
        <f t="shared" si="3"/>
        <v>SUP</v>
      </c>
    </row>
    <row r="122" spans="1:11" s="137" customFormat="1" ht="57" x14ac:dyDescent="0.3">
      <c r="A122" s="128"/>
      <c r="B122" s="129" t="s">
        <v>2185</v>
      </c>
      <c r="C122" s="138" t="s">
        <v>829</v>
      </c>
      <c r="D122" s="146" t="s">
        <v>110</v>
      </c>
      <c r="E122" s="78"/>
      <c r="F122" s="78"/>
      <c r="G122" s="78"/>
      <c r="H122" s="78"/>
      <c r="I122" s="78"/>
      <c r="J122" s="76"/>
      <c r="K122" s="136" t="str">
        <f t="shared" si="3"/>
        <v>SUP</v>
      </c>
    </row>
    <row r="123" spans="1:11" s="137" customFormat="1" ht="14.25" hidden="1" x14ac:dyDescent="0.3">
      <c r="A123" s="128"/>
      <c r="B123" s="129" t="s">
        <v>295</v>
      </c>
      <c r="C123" s="134"/>
      <c r="D123" s="131"/>
      <c r="E123" s="131"/>
      <c r="F123" s="131"/>
      <c r="G123" s="131"/>
      <c r="H123" s="131"/>
      <c r="I123" s="131"/>
      <c r="J123" s="132"/>
      <c r="K123" s="133" t="str">
        <f t="shared" si="3"/>
        <v/>
      </c>
    </row>
    <row r="124" spans="1:11" s="137" customFormat="1" ht="14.25" hidden="1" x14ac:dyDescent="0.3">
      <c r="A124" s="128"/>
      <c r="B124" s="129" t="s">
        <v>295</v>
      </c>
      <c r="C124" s="134"/>
      <c r="D124" s="131"/>
      <c r="E124" s="131"/>
      <c r="F124" s="131"/>
      <c r="G124" s="131"/>
      <c r="H124" s="131"/>
      <c r="I124" s="131"/>
      <c r="J124" s="132"/>
      <c r="K124" s="133" t="str">
        <f t="shared" si="3"/>
        <v/>
      </c>
    </row>
    <row r="125" spans="1:11" s="137" customFormat="1" ht="14.25" hidden="1" x14ac:dyDescent="0.3">
      <c r="A125" s="128"/>
      <c r="B125" s="129" t="s">
        <v>295</v>
      </c>
      <c r="C125" s="134"/>
      <c r="D125" s="131"/>
      <c r="E125" s="131"/>
      <c r="F125" s="131"/>
      <c r="G125" s="131"/>
      <c r="H125" s="131"/>
      <c r="I125" s="131"/>
      <c r="J125" s="132"/>
      <c r="K125" s="133" t="str">
        <f t="shared" si="3"/>
        <v/>
      </c>
    </row>
    <row r="126" spans="1:11" s="137" customFormat="1" ht="14.25" hidden="1" x14ac:dyDescent="0.3">
      <c r="A126" s="128"/>
      <c r="B126" s="129" t="s">
        <v>295</v>
      </c>
      <c r="C126" s="134"/>
      <c r="D126" s="131"/>
      <c r="E126" s="131"/>
      <c r="F126" s="131"/>
      <c r="G126" s="131"/>
      <c r="H126" s="131"/>
      <c r="I126" s="131"/>
      <c r="J126" s="132"/>
      <c r="K126" s="133" t="str">
        <f t="shared" si="3"/>
        <v/>
      </c>
    </row>
    <row r="127" spans="1:11" s="137" customFormat="1" ht="14.25" hidden="1" x14ac:dyDescent="0.3">
      <c r="A127" s="128"/>
      <c r="B127" s="129" t="s">
        <v>295</v>
      </c>
      <c r="C127" s="134"/>
      <c r="D127" s="131"/>
      <c r="E127" s="131"/>
      <c r="F127" s="131"/>
      <c r="G127" s="131"/>
      <c r="H127" s="131"/>
      <c r="I127" s="131"/>
      <c r="J127" s="132"/>
      <c r="K127" s="133" t="str">
        <f t="shared" si="3"/>
        <v/>
      </c>
    </row>
    <row r="128" spans="1:11" s="137" customFormat="1" ht="14.25" hidden="1" x14ac:dyDescent="0.3">
      <c r="A128" s="128"/>
      <c r="B128" s="129" t="s">
        <v>295</v>
      </c>
      <c r="C128" s="134"/>
      <c r="D128" s="131"/>
      <c r="E128" s="131"/>
      <c r="F128" s="131"/>
      <c r="G128" s="131"/>
      <c r="H128" s="131"/>
      <c r="I128" s="131"/>
      <c r="J128" s="132"/>
      <c r="K128" s="133" t="str">
        <f t="shared" si="3"/>
        <v/>
      </c>
    </row>
    <row r="129" spans="1:11" s="137" customFormat="1" ht="14.25" hidden="1" x14ac:dyDescent="0.3">
      <c r="A129" s="128"/>
      <c r="B129" s="129" t="s">
        <v>295</v>
      </c>
      <c r="C129" s="134"/>
      <c r="D129" s="131"/>
      <c r="E129" s="131"/>
      <c r="F129" s="131"/>
      <c r="G129" s="131"/>
      <c r="H129" s="131"/>
      <c r="I129" s="131"/>
      <c r="J129" s="132"/>
      <c r="K129" s="133" t="str">
        <f t="shared" si="3"/>
        <v/>
      </c>
    </row>
    <row r="130" spans="1:11" s="137" customFormat="1" ht="14.25" hidden="1" x14ac:dyDescent="0.3">
      <c r="A130" s="128"/>
      <c r="B130" s="129" t="s">
        <v>295</v>
      </c>
      <c r="C130" s="134"/>
      <c r="D130" s="131"/>
      <c r="E130" s="131"/>
      <c r="F130" s="131"/>
      <c r="G130" s="131"/>
      <c r="H130" s="131"/>
      <c r="I130" s="131"/>
      <c r="J130" s="132"/>
      <c r="K130" s="133" t="str">
        <f t="shared" si="3"/>
        <v/>
      </c>
    </row>
    <row r="131" spans="1:11" s="137" customFormat="1" ht="14.25" hidden="1" x14ac:dyDescent="0.3">
      <c r="A131" s="128"/>
      <c r="B131" s="129" t="s">
        <v>295</v>
      </c>
      <c r="C131" s="134"/>
      <c r="D131" s="131"/>
      <c r="E131" s="131"/>
      <c r="F131" s="131"/>
      <c r="G131" s="131"/>
      <c r="H131" s="131"/>
      <c r="I131" s="131"/>
      <c r="J131" s="132"/>
      <c r="K131" s="133" t="str">
        <f t="shared" si="3"/>
        <v/>
      </c>
    </row>
    <row r="132" spans="1:11" s="137" customFormat="1" ht="14.25" hidden="1" x14ac:dyDescent="0.3">
      <c r="A132" s="128"/>
      <c r="B132" s="129" t="s">
        <v>295</v>
      </c>
      <c r="C132" s="134"/>
      <c r="D132" s="131"/>
      <c r="E132" s="131"/>
      <c r="F132" s="131"/>
      <c r="G132" s="131"/>
      <c r="H132" s="131"/>
      <c r="I132" s="131"/>
      <c r="J132" s="132"/>
      <c r="K132" s="133" t="str">
        <f t="shared" si="3"/>
        <v/>
      </c>
    </row>
    <row r="133" spans="1:11" s="137" customFormat="1" ht="14.25" hidden="1" x14ac:dyDescent="0.3">
      <c r="A133" s="128"/>
      <c r="B133" s="129" t="s">
        <v>295</v>
      </c>
      <c r="C133" s="134"/>
      <c r="D133" s="131"/>
      <c r="E133" s="131"/>
      <c r="F133" s="131"/>
      <c r="G133" s="131"/>
      <c r="H133" s="131"/>
      <c r="I133" s="131"/>
      <c r="J133" s="132"/>
      <c r="K133" s="133" t="str">
        <f t="shared" si="3"/>
        <v/>
      </c>
    </row>
    <row r="134" spans="1:11" s="137" customFormat="1" ht="14.25" hidden="1" x14ac:dyDescent="0.3">
      <c r="A134" s="128"/>
      <c r="B134" s="129" t="s">
        <v>295</v>
      </c>
      <c r="C134" s="134"/>
      <c r="D134" s="131"/>
      <c r="E134" s="131"/>
      <c r="F134" s="131"/>
      <c r="G134" s="131"/>
      <c r="H134" s="131"/>
      <c r="I134" s="131"/>
      <c r="J134" s="132"/>
      <c r="K134" s="133" t="str">
        <f t="shared" si="3"/>
        <v/>
      </c>
    </row>
    <row r="135" spans="1:11" s="137" customFormat="1" ht="14.25" hidden="1" x14ac:dyDescent="0.3">
      <c r="A135" s="128"/>
      <c r="B135" s="129" t="s">
        <v>295</v>
      </c>
      <c r="C135" s="134"/>
      <c r="D135" s="131"/>
      <c r="E135" s="131"/>
      <c r="F135" s="131"/>
      <c r="G135" s="131"/>
      <c r="H135" s="131"/>
      <c r="I135" s="131"/>
      <c r="J135" s="132"/>
      <c r="K135" s="133" t="str">
        <f t="shared" ref="K135:K166" si="4">IF(C135="","",
IF(OR(A129="x",RIGHT(C135,1)=":"),"",
IF(COUNTA(D135:I135)&gt;1,"Invalid",
IF(D135="x",$D$6,IF(E135="x",$E$6,IF(F135="x",$F$6,IF(G135="x",$G$6,IF(H135="x",$H$6,IF(I135="x",$I$6,"")))))))))</f>
        <v/>
      </c>
    </row>
    <row r="136" spans="1:11" s="137" customFormat="1" ht="14.25" hidden="1" x14ac:dyDescent="0.3">
      <c r="A136" s="128"/>
      <c r="B136" s="129" t="s">
        <v>295</v>
      </c>
      <c r="C136" s="134"/>
      <c r="D136" s="131"/>
      <c r="E136" s="131"/>
      <c r="F136" s="131"/>
      <c r="G136" s="131"/>
      <c r="H136" s="131"/>
      <c r="I136" s="131"/>
      <c r="J136" s="132"/>
      <c r="K136" s="133" t="str">
        <f t="shared" si="4"/>
        <v/>
      </c>
    </row>
    <row r="137" spans="1:11" s="137" customFormat="1" ht="14.25" hidden="1" x14ac:dyDescent="0.3">
      <c r="A137" s="128"/>
      <c r="B137" s="129" t="s">
        <v>295</v>
      </c>
      <c r="C137" s="134"/>
      <c r="D137" s="131"/>
      <c r="E137" s="131"/>
      <c r="F137" s="131"/>
      <c r="G137" s="131"/>
      <c r="H137" s="131"/>
      <c r="I137" s="131"/>
      <c r="J137" s="132"/>
      <c r="K137" s="133" t="str">
        <f t="shared" si="4"/>
        <v/>
      </c>
    </row>
    <row r="138" spans="1:11" s="137" customFormat="1" ht="14.25" hidden="1" x14ac:dyDescent="0.3">
      <c r="A138" s="128"/>
      <c r="B138" s="129" t="s">
        <v>295</v>
      </c>
      <c r="C138" s="134"/>
      <c r="D138" s="131"/>
      <c r="E138" s="131"/>
      <c r="F138" s="131"/>
      <c r="G138" s="131"/>
      <c r="H138" s="131"/>
      <c r="I138" s="131"/>
      <c r="J138" s="132"/>
      <c r="K138" s="133" t="str">
        <f t="shared" si="4"/>
        <v/>
      </c>
    </row>
    <row r="139" spans="1:11" s="137" customFormat="1" ht="14.25" hidden="1" x14ac:dyDescent="0.3">
      <c r="A139" s="128"/>
      <c r="B139" s="129" t="s">
        <v>295</v>
      </c>
      <c r="C139" s="134"/>
      <c r="D139" s="131"/>
      <c r="E139" s="131"/>
      <c r="F139" s="131"/>
      <c r="G139" s="131"/>
      <c r="H139" s="131"/>
      <c r="I139" s="131"/>
      <c r="J139" s="132"/>
      <c r="K139" s="133" t="str">
        <f t="shared" si="4"/>
        <v/>
      </c>
    </row>
    <row r="140" spans="1:11" s="137" customFormat="1" ht="14.25" hidden="1" x14ac:dyDescent="0.3">
      <c r="A140" s="128"/>
      <c r="B140" s="129" t="s">
        <v>295</v>
      </c>
      <c r="C140" s="134"/>
      <c r="D140" s="131"/>
      <c r="E140" s="131"/>
      <c r="F140" s="131"/>
      <c r="G140" s="131"/>
      <c r="H140" s="131"/>
      <c r="I140" s="131"/>
      <c r="J140" s="132"/>
      <c r="K140" s="133" t="str">
        <f t="shared" si="4"/>
        <v/>
      </c>
    </row>
    <row r="141" spans="1:11" s="137" customFormat="1" ht="14.25" hidden="1" x14ac:dyDescent="0.3">
      <c r="A141" s="128"/>
      <c r="B141" s="129" t="s">
        <v>295</v>
      </c>
      <c r="C141" s="134"/>
      <c r="D141" s="131"/>
      <c r="E141" s="131"/>
      <c r="F141" s="131"/>
      <c r="G141" s="131"/>
      <c r="H141" s="131"/>
      <c r="I141" s="131"/>
      <c r="J141" s="132"/>
      <c r="K141" s="133" t="str">
        <f t="shared" si="4"/>
        <v/>
      </c>
    </row>
    <row r="142" spans="1:11" s="137" customFormat="1" ht="14.25" hidden="1" x14ac:dyDescent="0.3">
      <c r="A142" s="128"/>
      <c r="B142" s="129" t="s">
        <v>295</v>
      </c>
      <c r="C142" s="134"/>
      <c r="D142" s="131"/>
      <c r="E142" s="131"/>
      <c r="F142" s="131"/>
      <c r="G142" s="131"/>
      <c r="H142" s="131"/>
      <c r="I142" s="131"/>
      <c r="J142" s="132"/>
      <c r="K142" s="133" t="str">
        <f t="shared" si="4"/>
        <v/>
      </c>
    </row>
    <row r="143" spans="1:11" s="137" customFormat="1" ht="14.25" hidden="1" x14ac:dyDescent="0.3">
      <c r="A143" s="128"/>
      <c r="B143" s="129" t="s">
        <v>295</v>
      </c>
      <c r="C143" s="134"/>
      <c r="D143" s="131"/>
      <c r="E143" s="131"/>
      <c r="F143" s="131"/>
      <c r="G143" s="131"/>
      <c r="H143" s="131"/>
      <c r="I143" s="131"/>
      <c r="J143" s="132"/>
      <c r="K143" s="133" t="str">
        <f t="shared" si="4"/>
        <v/>
      </c>
    </row>
    <row r="144" spans="1:11" s="137" customFormat="1" ht="14.25" hidden="1" x14ac:dyDescent="0.3">
      <c r="A144" s="128"/>
      <c r="B144" s="129" t="s">
        <v>295</v>
      </c>
      <c r="C144" s="134"/>
      <c r="D144" s="131"/>
      <c r="E144" s="131"/>
      <c r="F144" s="131"/>
      <c r="G144" s="131"/>
      <c r="H144" s="131"/>
      <c r="I144" s="131"/>
      <c r="J144" s="132"/>
      <c r="K144" s="133" t="str">
        <f t="shared" si="4"/>
        <v/>
      </c>
    </row>
    <row r="145" spans="1:11" s="137" customFormat="1" ht="14.25" hidden="1" x14ac:dyDescent="0.3">
      <c r="A145" s="128"/>
      <c r="B145" s="129" t="s">
        <v>295</v>
      </c>
      <c r="C145" s="134"/>
      <c r="D145" s="131"/>
      <c r="E145" s="131"/>
      <c r="F145" s="131"/>
      <c r="G145" s="131"/>
      <c r="H145" s="131"/>
      <c r="I145" s="131"/>
      <c r="J145" s="132"/>
      <c r="K145" s="133" t="str">
        <f t="shared" si="4"/>
        <v/>
      </c>
    </row>
    <row r="146" spans="1:11" s="137" customFormat="1" ht="14.25" hidden="1" x14ac:dyDescent="0.3">
      <c r="A146" s="128"/>
      <c r="B146" s="129" t="s">
        <v>295</v>
      </c>
      <c r="C146" s="134"/>
      <c r="D146" s="131"/>
      <c r="E146" s="131"/>
      <c r="F146" s="131"/>
      <c r="G146" s="131"/>
      <c r="H146" s="131"/>
      <c r="I146" s="131"/>
      <c r="J146" s="132"/>
      <c r="K146" s="133" t="str">
        <f t="shared" si="4"/>
        <v/>
      </c>
    </row>
    <row r="147" spans="1:11" s="137" customFormat="1" ht="14.25" hidden="1" x14ac:dyDescent="0.3">
      <c r="A147" s="128"/>
      <c r="B147" s="129" t="s">
        <v>295</v>
      </c>
      <c r="C147" s="134"/>
      <c r="D147" s="131"/>
      <c r="E147" s="131"/>
      <c r="F147" s="131"/>
      <c r="G147" s="131"/>
      <c r="H147" s="131"/>
      <c r="I147" s="131"/>
      <c r="J147" s="132"/>
      <c r="K147" s="133" t="str">
        <f t="shared" si="4"/>
        <v/>
      </c>
    </row>
    <row r="148" spans="1:11" s="137" customFormat="1" ht="14.25" hidden="1" x14ac:dyDescent="0.3">
      <c r="A148" s="128"/>
      <c r="B148" s="129" t="s">
        <v>295</v>
      </c>
      <c r="C148" s="134"/>
      <c r="D148" s="131"/>
      <c r="E148" s="131"/>
      <c r="F148" s="131"/>
      <c r="G148" s="131"/>
      <c r="H148" s="131"/>
      <c r="I148" s="131"/>
      <c r="J148" s="132"/>
      <c r="K148" s="133" t="str">
        <f t="shared" si="4"/>
        <v/>
      </c>
    </row>
    <row r="149" spans="1:11" s="137" customFormat="1" ht="14.25" hidden="1" x14ac:dyDescent="0.3">
      <c r="A149" s="128"/>
      <c r="B149" s="129" t="s">
        <v>295</v>
      </c>
      <c r="C149" s="134"/>
      <c r="D149" s="131"/>
      <c r="E149" s="131"/>
      <c r="F149" s="131"/>
      <c r="G149" s="131"/>
      <c r="H149" s="131"/>
      <c r="I149" s="131"/>
      <c r="J149" s="132"/>
      <c r="K149" s="133" t="str">
        <f t="shared" si="4"/>
        <v/>
      </c>
    </row>
    <row r="150" spans="1:11" s="137" customFormat="1" ht="14.25" hidden="1" x14ac:dyDescent="0.3">
      <c r="A150" s="128"/>
      <c r="B150" s="129" t="s">
        <v>295</v>
      </c>
      <c r="C150" s="134"/>
      <c r="D150" s="131"/>
      <c r="E150" s="131"/>
      <c r="F150" s="131"/>
      <c r="G150" s="131"/>
      <c r="H150" s="131"/>
      <c r="I150" s="131"/>
      <c r="J150" s="132"/>
      <c r="K150" s="133" t="str">
        <f t="shared" si="4"/>
        <v/>
      </c>
    </row>
    <row r="151" spans="1:11" s="137" customFormat="1" ht="14.25" hidden="1" x14ac:dyDescent="0.3">
      <c r="A151" s="128"/>
      <c r="B151" s="129" t="s">
        <v>295</v>
      </c>
      <c r="C151" s="134"/>
      <c r="D151" s="131"/>
      <c r="E151" s="131"/>
      <c r="F151" s="131"/>
      <c r="G151" s="131"/>
      <c r="H151" s="131"/>
      <c r="I151" s="131"/>
      <c r="J151" s="132"/>
      <c r="K151" s="133" t="str">
        <f t="shared" si="4"/>
        <v/>
      </c>
    </row>
    <row r="152" spans="1:11" s="137" customFormat="1" ht="14.25" hidden="1" x14ac:dyDescent="0.3">
      <c r="A152" s="128"/>
      <c r="B152" s="129" t="s">
        <v>295</v>
      </c>
      <c r="C152" s="134"/>
      <c r="D152" s="131"/>
      <c r="E152" s="131"/>
      <c r="F152" s="131"/>
      <c r="G152" s="131"/>
      <c r="H152" s="131"/>
      <c r="I152" s="131"/>
      <c r="J152" s="132"/>
      <c r="K152" s="133" t="str">
        <f t="shared" si="4"/>
        <v/>
      </c>
    </row>
    <row r="153" spans="1:11" s="137" customFormat="1" ht="14.25" hidden="1" x14ac:dyDescent="0.3">
      <c r="A153" s="128"/>
      <c r="B153" s="129" t="s">
        <v>295</v>
      </c>
      <c r="C153" s="134"/>
      <c r="D153" s="131"/>
      <c r="E153" s="131"/>
      <c r="F153" s="131"/>
      <c r="G153" s="131"/>
      <c r="H153" s="131"/>
      <c r="I153" s="131"/>
      <c r="J153" s="132"/>
      <c r="K153" s="133" t="str">
        <f t="shared" si="4"/>
        <v/>
      </c>
    </row>
    <row r="154" spans="1:11" s="137" customFormat="1" ht="14.25" hidden="1" x14ac:dyDescent="0.3">
      <c r="A154" s="128"/>
      <c r="B154" s="129" t="s">
        <v>295</v>
      </c>
      <c r="C154" s="134"/>
      <c r="D154" s="131"/>
      <c r="E154" s="131"/>
      <c r="F154" s="131"/>
      <c r="G154" s="131"/>
      <c r="H154" s="131"/>
      <c r="I154" s="131"/>
      <c r="J154" s="132"/>
      <c r="K154" s="133" t="str">
        <f t="shared" si="4"/>
        <v/>
      </c>
    </row>
    <row r="155" spans="1:11" s="137" customFormat="1" ht="14.25" hidden="1" x14ac:dyDescent="0.3">
      <c r="A155" s="128"/>
      <c r="B155" s="129" t="s">
        <v>295</v>
      </c>
      <c r="C155" s="134"/>
      <c r="D155" s="131"/>
      <c r="E155" s="131"/>
      <c r="F155" s="131"/>
      <c r="G155" s="131"/>
      <c r="H155" s="131"/>
      <c r="I155" s="131"/>
      <c r="J155" s="132"/>
      <c r="K155" s="133" t="str">
        <f t="shared" si="4"/>
        <v/>
      </c>
    </row>
    <row r="156" spans="1:11" s="137" customFormat="1" ht="14.25" hidden="1" x14ac:dyDescent="0.3">
      <c r="A156" s="128"/>
      <c r="B156" s="129" t="s">
        <v>295</v>
      </c>
      <c r="C156" s="134"/>
      <c r="D156" s="131"/>
      <c r="E156" s="131"/>
      <c r="F156" s="131"/>
      <c r="G156" s="131"/>
      <c r="H156" s="131"/>
      <c r="I156" s="131"/>
      <c r="J156" s="132"/>
      <c r="K156" s="133" t="str">
        <f t="shared" si="4"/>
        <v/>
      </c>
    </row>
    <row r="157" spans="1:11" s="137" customFormat="1" ht="14.25" hidden="1" x14ac:dyDescent="0.3">
      <c r="A157" s="128"/>
      <c r="B157" s="129" t="s">
        <v>295</v>
      </c>
      <c r="C157" s="134"/>
      <c r="D157" s="131"/>
      <c r="E157" s="131"/>
      <c r="F157" s="131"/>
      <c r="G157" s="131"/>
      <c r="H157" s="131"/>
      <c r="I157" s="131"/>
      <c r="J157" s="132"/>
      <c r="K157" s="133" t="str">
        <f t="shared" si="4"/>
        <v/>
      </c>
    </row>
    <row r="158" spans="1:11" s="137" customFormat="1" ht="14.25" hidden="1" x14ac:dyDescent="0.3">
      <c r="A158" s="128"/>
      <c r="B158" s="129" t="s">
        <v>295</v>
      </c>
      <c r="C158" s="134"/>
      <c r="D158" s="131"/>
      <c r="E158" s="131"/>
      <c r="F158" s="131"/>
      <c r="G158" s="131"/>
      <c r="H158" s="131"/>
      <c r="I158" s="131"/>
      <c r="J158" s="132"/>
      <c r="K158" s="133" t="str">
        <f t="shared" si="4"/>
        <v/>
      </c>
    </row>
    <row r="159" spans="1:11" s="137" customFormat="1" ht="14.25" hidden="1" x14ac:dyDescent="0.3">
      <c r="A159" s="128"/>
      <c r="B159" s="129" t="s">
        <v>295</v>
      </c>
      <c r="C159" s="134"/>
      <c r="D159" s="131"/>
      <c r="E159" s="131"/>
      <c r="F159" s="131"/>
      <c r="G159" s="131"/>
      <c r="H159" s="131"/>
      <c r="I159" s="131"/>
      <c r="J159" s="132"/>
      <c r="K159" s="133" t="str">
        <f t="shared" si="4"/>
        <v/>
      </c>
    </row>
    <row r="160" spans="1:11" s="137" customFormat="1" ht="14.25" hidden="1" x14ac:dyDescent="0.3">
      <c r="A160" s="128"/>
      <c r="B160" s="129" t="s">
        <v>295</v>
      </c>
      <c r="C160" s="134"/>
      <c r="D160" s="131"/>
      <c r="E160" s="131"/>
      <c r="F160" s="131"/>
      <c r="G160" s="131"/>
      <c r="H160" s="131"/>
      <c r="I160" s="131"/>
      <c r="J160" s="132"/>
      <c r="K160" s="133" t="str">
        <f t="shared" si="4"/>
        <v/>
      </c>
    </row>
    <row r="161" spans="1:11" s="137" customFormat="1" ht="14.25" hidden="1" x14ac:dyDescent="0.3">
      <c r="A161" s="128"/>
      <c r="B161" s="129" t="s">
        <v>295</v>
      </c>
      <c r="C161" s="134"/>
      <c r="D161" s="131"/>
      <c r="E161" s="131"/>
      <c r="F161" s="131"/>
      <c r="G161" s="131"/>
      <c r="H161" s="131"/>
      <c r="I161" s="131"/>
      <c r="J161" s="132"/>
      <c r="K161" s="133" t="str">
        <f t="shared" si="4"/>
        <v/>
      </c>
    </row>
    <row r="162" spans="1:11" s="137" customFormat="1" ht="14.25" hidden="1" x14ac:dyDescent="0.3">
      <c r="A162" s="128"/>
      <c r="B162" s="129" t="s">
        <v>295</v>
      </c>
      <c r="C162" s="134"/>
      <c r="D162" s="131"/>
      <c r="E162" s="131"/>
      <c r="F162" s="131"/>
      <c r="G162" s="131"/>
      <c r="H162" s="131"/>
      <c r="I162" s="131"/>
      <c r="J162" s="132"/>
      <c r="K162" s="133" t="str">
        <f t="shared" si="4"/>
        <v/>
      </c>
    </row>
    <row r="163" spans="1:11" s="137" customFormat="1" ht="14.25" hidden="1" x14ac:dyDescent="0.3">
      <c r="A163" s="128"/>
      <c r="B163" s="129" t="s">
        <v>295</v>
      </c>
      <c r="C163" s="144"/>
      <c r="D163" s="131"/>
      <c r="E163" s="131"/>
      <c r="F163" s="131"/>
      <c r="G163" s="131"/>
      <c r="H163" s="131"/>
      <c r="I163" s="131"/>
      <c r="J163" s="132"/>
      <c r="K163" s="133" t="str">
        <f t="shared" si="4"/>
        <v/>
      </c>
    </row>
    <row r="164" spans="1:11" s="137" customFormat="1" ht="14.25" hidden="1" x14ac:dyDescent="0.3">
      <c r="A164" s="128"/>
      <c r="B164" s="129" t="s">
        <v>295</v>
      </c>
      <c r="C164" s="144"/>
      <c r="D164" s="131"/>
      <c r="E164" s="131"/>
      <c r="F164" s="131"/>
      <c r="G164" s="131"/>
      <c r="H164" s="131"/>
      <c r="I164" s="131"/>
      <c r="J164" s="132"/>
      <c r="K164" s="133" t="str">
        <f t="shared" si="4"/>
        <v/>
      </c>
    </row>
    <row r="165" spans="1:11" s="137" customFormat="1" ht="14.25" hidden="1" x14ac:dyDescent="0.3">
      <c r="A165" s="128"/>
      <c r="B165" s="129" t="s">
        <v>295</v>
      </c>
      <c r="C165" s="144"/>
      <c r="D165" s="131"/>
      <c r="E165" s="131"/>
      <c r="F165" s="131"/>
      <c r="G165" s="131"/>
      <c r="H165" s="131"/>
      <c r="I165" s="131"/>
      <c r="J165" s="132"/>
      <c r="K165" s="133" t="str">
        <f t="shared" si="4"/>
        <v/>
      </c>
    </row>
    <row r="166" spans="1:11" s="137" customFormat="1" ht="14.25" hidden="1" x14ac:dyDescent="0.3">
      <c r="A166" s="128"/>
      <c r="B166" s="129" t="s">
        <v>295</v>
      </c>
      <c r="C166" s="144"/>
      <c r="D166" s="131"/>
      <c r="E166" s="131"/>
      <c r="F166" s="131"/>
      <c r="G166" s="131"/>
      <c r="H166" s="131"/>
      <c r="I166" s="131"/>
      <c r="J166" s="132"/>
      <c r="K166" s="133" t="str">
        <f t="shared" si="4"/>
        <v/>
      </c>
    </row>
    <row r="167" spans="1:11" s="137" customFormat="1" ht="14.25" hidden="1" x14ac:dyDescent="0.3">
      <c r="A167" s="128"/>
      <c r="B167" s="129" t="s">
        <v>295</v>
      </c>
      <c r="C167" s="144"/>
      <c r="D167" s="131"/>
      <c r="E167" s="131"/>
      <c r="F167" s="131"/>
      <c r="G167" s="131"/>
      <c r="H167" s="131"/>
      <c r="I167" s="131"/>
      <c r="J167" s="132"/>
      <c r="K167" s="133" t="str">
        <f t="shared" ref="K167:K198" si="5">IF(C167="","",
IF(OR(A161="x",RIGHT(C167,1)=":"),"",
IF(COUNTA(D167:I167)&gt;1,"Invalid",
IF(D167="x",$D$6,IF(E167="x",$E$6,IF(F167="x",$F$6,IF(G167="x",$G$6,IF(H167="x",$H$6,IF(I167="x",$I$6,"")))))))))</f>
        <v/>
      </c>
    </row>
    <row r="168" spans="1:11" s="137" customFormat="1" ht="14.25" hidden="1" x14ac:dyDescent="0.3">
      <c r="A168" s="128"/>
      <c r="B168" s="129" t="s">
        <v>295</v>
      </c>
      <c r="C168" s="144"/>
      <c r="D168" s="131"/>
      <c r="E168" s="131"/>
      <c r="F168" s="131"/>
      <c r="G168" s="131"/>
      <c r="H168" s="131"/>
      <c r="I168" s="131"/>
      <c r="J168" s="132"/>
      <c r="K168" s="133" t="str">
        <f t="shared" si="5"/>
        <v/>
      </c>
    </row>
    <row r="169" spans="1:11" s="137" customFormat="1" ht="14.25" hidden="1" x14ac:dyDescent="0.3">
      <c r="A169" s="128"/>
      <c r="B169" s="129" t="s">
        <v>295</v>
      </c>
      <c r="C169" s="144"/>
      <c r="D169" s="131"/>
      <c r="E169" s="131"/>
      <c r="F169" s="131"/>
      <c r="G169" s="131"/>
      <c r="H169" s="131"/>
      <c r="I169" s="131"/>
      <c r="J169" s="132"/>
      <c r="K169" s="133" t="str">
        <f t="shared" si="5"/>
        <v/>
      </c>
    </row>
    <row r="170" spans="1:11" s="137" customFormat="1" ht="14.25" hidden="1" x14ac:dyDescent="0.3">
      <c r="A170" s="128"/>
      <c r="B170" s="129" t="s">
        <v>295</v>
      </c>
      <c r="C170" s="144"/>
      <c r="D170" s="131"/>
      <c r="E170" s="131"/>
      <c r="F170" s="131"/>
      <c r="G170" s="131"/>
      <c r="H170" s="131"/>
      <c r="I170" s="131"/>
      <c r="J170" s="132"/>
      <c r="K170" s="133" t="str">
        <f t="shared" si="5"/>
        <v/>
      </c>
    </row>
    <row r="171" spans="1:11" s="137" customFormat="1" ht="14.25" hidden="1" x14ac:dyDescent="0.3">
      <c r="A171" s="128"/>
      <c r="B171" s="129" t="s">
        <v>295</v>
      </c>
      <c r="C171" s="144"/>
      <c r="D171" s="131"/>
      <c r="E171" s="131"/>
      <c r="F171" s="131"/>
      <c r="G171" s="131"/>
      <c r="H171" s="131"/>
      <c r="I171" s="131"/>
      <c r="J171" s="132"/>
      <c r="K171" s="133" t="str">
        <f t="shared" si="5"/>
        <v/>
      </c>
    </row>
    <row r="172" spans="1:11" s="137" customFormat="1" ht="14.25" hidden="1" x14ac:dyDescent="0.3">
      <c r="A172" s="128"/>
      <c r="B172" s="129" t="s">
        <v>295</v>
      </c>
      <c r="C172" s="144"/>
      <c r="D172" s="131"/>
      <c r="E172" s="131"/>
      <c r="F172" s="131"/>
      <c r="G172" s="131"/>
      <c r="H172" s="131"/>
      <c r="I172" s="131"/>
      <c r="J172" s="132"/>
      <c r="K172" s="133" t="str">
        <f t="shared" si="5"/>
        <v/>
      </c>
    </row>
    <row r="173" spans="1:11" s="137" customFormat="1" ht="14.25" hidden="1" x14ac:dyDescent="0.3">
      <c r="A173" s="128"/>
      <c r="B173" s="129" t="s">
        <v>295</v>
      </c>
      <c r="C173" s="144"/>
      <c r="D173" s="131"/>
      <c r="E173" s="131"/>
      <c r="F173" s="131"/>
      <c r="G173" s="131"/>
      <c r="H173" s="131"/>
      <c r="I173" s="131"/>
      <c r="J173" s="132"/>
      <c r="K173" s="133" t="str">
        <f t="shared" si="5"/>
        <v/>
      </c>
    </row>
    <row r="174" spans="1:11" s="137" customFormat="1" ht="14.25" hidden="1" x14ac:dyDescent="0.3">
      <c r="A174" s="128"/>
      <c r="B174" s="129" t="s">
        <v>295</v>
      </c>
      <c r="C174" s="144"/>
      <c r="D174" s="131"/>
      <c r="E174" s="131"/>
      <c r="F174" s="131"/>
      <c r="G174" s="131"/>
      <c r="H174" s="131"/>
      <c r="I174" s="131"/>
      <c r="J174" s="132"/>
      <c r="K174" s="133" t="str">
        <f t="shared" si="5"/>
        <v/>
      </c>
    </row>
    <row r="175" spans="1:11" s="137" customFormat="1" ht="14.25" hidden="1" x14ac:dyDescent="0.3">
      <c r="A175" s="128"/>
      <c r="B175" s="129" t="s">
        <v>295</v>
      </c>
      <c r="C175" s="144"/>
      <c r="D175" s="131"/>
      <c r="E175" s="131"/>
      <c r="F175" s="131"/>
      <c r="G175" s="131"/>
      <c r="H175" s="131"/>
      <c r="I175" s="131"/>
      <c r="J175" s="132"/>
      <c r="K175" s="133" t="str">
        <f t="shared" si="5"/>
        <v/>
      </c>
    </row>
    <row r="176" spans="1:11" s="137" customFormat="1" ht="14.25" hidden="1" x14ac:dyDescent="0.3">
      <c r="A176" s="128"/>
      <c r="B176" s="129" t="s">
        <v>295</v>
      </c>
      <c r="C176" s="144"/>
      <c r="D176" s="131"/>
      <c r="E176" s="131"/>
      <c r="F176" s="131"/>
      <c r="G176" s="131"/>
      <c r="H176" s="131"/>
      <c r="I176" s="131"/>
      <c r="J176" s="132"/>
      <c r="K176" s="133" t="str">
        <f t="shared" si="5"/>
        <v/>
      </c>
    </row>
    <row r="177" spans="1:11" s="137" customFormat="1" ht="14.25" hidden="1" x14ac:dyDescent="0.3">
      <c r="A177" s="128"/>
      <c r="B177" s="129" t="s">
        <v>295</v>
      </c>
      <c r="C177" s="144"/>
      <c r="D177" s="131"/>
      <c r="E177" s="131"/>
      <c r="F177" s="131"/>
      <c r="G177" s="131"/>
      <c r="H177" s="131"/>
      <c r="I177" s="131"/>
      <c r="J177" s="132"/>
      <c r="K177" s="133" t="str">
        <f t="shared" si="5"/>
        <v/>
      </c>
    </row>
    <row r="178" spans="1:11" s="137" customFormat="1" ht="14.25" hidden="1" x14ac:dyDescent="0.3">
      <c r="A178" s="128"/>
      <c r="B178" s="129" t="s">
        <v>295</v>
      </c>
      <c r="C178" s="144"/>
      <c r="D178" s="131"/>
      <c r="E178" s="131"/>
      <c r="F178" s="131"/>
      <c r="G178" s="131"/>
      <c r="H178" s="131"/>
      <c r="I178" s="131"/>
      <c r="J178" s="132"/>
      <c r="K178" s="133" t="str">
        <f t="shared" si="5"/>
        <v/>
      </c>
    </row>
    <row r="179" spans="1:11" s="137" customFormat="1" ht="14.25" hidden="1" x14ac:dyDescent="0.3">
      <c r="A179" s="128"/>
      <c r="B179" s="129" t="s">
        <v>295</v>
      </c>
      <c r="C179" s="144"/>
      <c r="D179" s="131"/>
      <c r="E179" s="131"/>
      <c r="F179" s="131"/>
      <c r="G179" s="131"/>
      <c r="H179" s="131"/>
      <c r="I179" s="131"/>
      <c r="J179" s="132"/>
      <c r="K179" s="133" t="str">
        <f t="shared" si="5"/>
        <v/>
      </c>
    </row>
    <row r="180" spans="1:11" s="137" customFormat="1" ht="14.25" hidden="1" x14ac:dyDescent="0.3">
      <c r="A180" s="128"/>
      <c r="B180" s="129" t="s">
        <v>295</v>
      </c>
      <c r="C180" s="144"/>
      <c r="D180" s="131"/>
      <c r="E180" s="131"/>
      <c r="F180" s="131"/>
      <c r="G180" s="131"/>
      <c r="H180" s="131"/>
      <c r="I180" s="131"/>
      <c r="J180" s="132"/>
      <c r="K180" s="133" t="str">
        <f t="shared" si="5"/>
        <v/>
      </c>
    </row>
    <row r="181" spans="1:11" s="137" customFormat="1" ht="14.25" hidden="1" x14ac:dyDescent="0.3">
      <c r="A181" s="128"/>
      <c r="B181" s="129" t="s">
        <v>295</v>
      </c>
      <c r="C181" s="144"/>
      <c r="D181" s="131"/>
      <c r="E181" s="131"/>
      <c r="F181" s="131"/>
      <c r="G181" s="131"/>
      <c r="H181" s="131"/>
      <c r="I181" s="131"/>
      <c r="J181" s="132"/>
      <c r="K181" s="133" t="str">
        <f t="shared" si="5"/>
        <v/>
      </c>
    </row>
    <row r="182" spans="1:11" s="137" customFormat="1" ht="14.25" hidden="1" x14ac:dyDescent="0.3">
      <c r="A182" s="128"/>
      <c r="B182" s="129" t="s">
        <v>295</v>
      </c>
      <c r="C182" s="144"/>
      <c r="D182" s="131"/>
      <c r="E182" s="131"/>
      <c r="F182" s="131"/>
      <c r="G182" s="131"/>
      <c r="H182" s="131"/>
      <c r="I182" s="131"/>
      <c r="J182" s="132"/>
      <c r="K182" s="133" t="str">
        <f t="shared" si="5"/>
        <v/>
      </c>
    </row>
    <row r="183" spans="1:11" s="137" customFormat="1" ht="14.25" hidden="1" x14ac:dyDescent="0.3">
      <c r="A183" s="128"/>
      <c r="B183" s="129" t="s">
        <v>295</v>
      </c>
      <c r="C183" s="144"/>
      <c r="D183" s="131"/>
      <c r="E183" s="131"/>
      <c r="F183" s="131"/>
      <c r="G183" s="131"/>
      <c r="H183" s="131"/>
      <c r="I183" s="131"/>
      <c r="J183" s="132"/>
      <c r="K183" s="133" t="str">
        <f t="shared" si="5"/>
        <v/>
      </c>
    </row>
    <row r="184" spans="1:11" s="137" customFormat="1" ht="14.25" hidden="1" x14ac:dyDescent="0.3">
      <c r="A184" s="128"/>
      <c r="B184" s="129" t="s">
        <v>295</v>
      </c>
      <c r="C184" s="144"/>
      <c r="D184" s="131"/>
      <c r="E184" s="131"/>
      <c r="F184" s="131"/>
      <c r="G184" s="131"/>
      <c r="H184" s="131"/>
      <c r="I184" s="131"/>
      <c r="J184" s="132"/>
      <c r="K184" s="133" t="str">
        <f t="shared" si="5"/>
        <v/>
      </c>
    </row>
    <row r="185" spans="1:11" s="137" customFormat="1" ht="14.25" hidden="1" x14ac:dyDescent="0.3">
      <c r="A185" s="128"/>
      <c r="B185" s="129" t="s">
        <v>295</v>
      </c>
      <c r="C185" s="144"/>
      <c r="D185" s="131"/>
      <c r="E185" s="131"/>
      <c r="F185" s="131"/>
      <c r="G185" s="131"/>
      <c r="H185" s="131"/>
      <c r="I185" s="131"/>
      <c r="J185" s="132"/>
      <c r="K185" s="133" t="str">
        <f t="shared" si="5"/>
        <v/>
      </c>
    </row>
    <row r="186" spans="1:11" s="137" customFormat="1" ht="14.25" hidden="1" x14ac:dyDescent="0.3">
      <c r="A186" s="128"/>
      <c r="B186" s="129" t="s">
        <v>295</v>
      </c>
      <c r="C186" s="144"/>
      <c r="D186" s="131"/>
      <c r="E186" s="131"/>
      <c r="F186" s="131"/>
      <c r="G186" s="131"/>
      <c r="H186" s="131"/>
      <c r="I186" s="131"/>
      <c r="J186" s="132"/>
      <c r="K186" s="133" t="str">
        <f t="shared" si="5"/>
        <v/>
      </c>
    </row>
    <row r="187" spans="1:11" s="137" customFormat="1" ht="14.25" hidden="1" x14ac:dyDescent="0.3">
      <c r="A187" s="128"/>
      <c r="B187" s="129" t="s">
        <v>295</v>
      </c>
      <c r="C187" s="144"/>
      <c r="D187" s="131"/>
      <c r="E187" s="131"/>
      <c r="F187" s="131"/>
      <c r="G187" s="131"/>
      <c r="H187" s="131"/>
      <c r="I187" s="131"/>
      <c r="J187" s="132"/>
      <c r="K187" s="133" t="str">
        <f t="shared" si="5"/>
        <v/>
      </c>
    </row>
    <row r="188" spans="1:11" s="137" customFormat="1" ht="14.25" hidden="1" x14ac:dyDescent="0.3">
      <c r="A188" s="128"/>
      <c r="B188" s="129" t="s">
        <v>295</v>
      </c>
      <c r="C188" s="144"/>
      <c r="D188" s="131"/>
      <c r="E188" s="131"/>
      <c r="F188" s="131"/>
      <c r="G188" s="131"/>
      <c r="H188" s="131"/>
      <c r="I188" s="131"/>
      <c r="J188" s="132"/>
      <c r="K188" s="133" t="str">
        <f t="shared" si="5"/>
        <v/>
      </c>
    </row>
    <row r="189" spans="1:11" s="137" customFormat="1" ht="14.25" hidden="1" x14ac:dyDescent="0.3">
      <c r="A189" s="128"/>
      <c r="B189" s="129" t="s">
        <v>295</v>
      </c>
      <c r="C189" s="144"/>
      <c r="D189" s="131"/>
      <c r="E189" s="131"/>
      <c r="F189" s="131"/>
      <c r="G189" s="131"/>
      <c r="H189" s="131"/>
      <c r="I189" s="131"/>
      <c r="J189" s="132"/>
      <c r="K189" s="133" t="str">
        <f t="shared" si="5"/>
        <v/>
      </c>
    </row>
    <row r="190" spans="1:11" s="137" customFormat="1" ht="14.25" hidden="1" x14ac:dyDescent="0.3">
      <c r="A190" s="128"/>
      <c r="B190" s="129" t="s">
        <v>295</v>
      </c>
      <c r="C190" s="144"/>
      <c r="D190" s="131"/>
      <c r="E190" s="131"/>
      <c r="F190" s="131"/>
      <c r="G190" s="131"/>
      <c r="H190" s="131"/>
      <c r="I190" s="131"/>
      <c r="J190" s="132"/>
      <c r="K190" s="133" t="str">
        <f t="shared" si="5"/>
        <v/>
      </c>
    </row>
    <row r="191" spans="1:11" s="137" customFormat="1" ht="14.25" hidden="1" x14ac:dyDescent="0.3">
      <c r="A191" s="128"/>
      <c r="B191" s="129" t="s">
        <v>295</v>
      </c>
      <c r="C191" s="144"/>
      <c r="D191" s="131"/>
      <c r="E191" s="131"/>
      <c r="F191" s="131"/>
      <c r="G191" s="131"/>
      <c r="H191" s="131"/>
      <c r="I191" s="131"/>
      <c r="J191" s="132"/>
      <c r="K191" s="133" t="str">
        <f t="shared" si="5"/>
        <v/>
      </c>
    </row>
    <row r="192" spans="1:11" s="137" customFormat="1" ht="14.25" hidden="1" x14ac:dyDescent="0.3">
      <c r="A192" s="128"/>
      <c r="B192" s="129" t="s">
        <v>295</v>
      </c>
      <c r="C192" s="144"/>
      <c r="D192" s="131"/>
      <c r="E192" s="131"/>
      <c r="F192" s="131"/>
      <c r="G192" s="131"/>
      <c r="H192" s="131"/>
      <c r="I192" s="131"/>
      <c r="J192" s="132"/>
      <c r="K192" s="133" t="str">
        <f t="shared" si="5"/>
        <v/>
      </c>
    </row>
    <row r="193" spans="1:11" s="137" customFormat="1" ht="14.25" hidden="1" x14ac:dyDescent="0.3">
      <c r="A193" s="128"/>
      <c r="B193" s="129" t="s">
        <v>295</v>
      </c>
      <c r="C193" s="144"/>
      <c r="D193" s="131"/>
      <c r="E193" s="131"/>
      <c r="F193" s="131"/>
      <c r="G193" s="131"/>
      <c r="H193" s="131"/>
      <c r="I193" s="131"/>
      <c r="J193" s="132"/>
      <c r="K193" s="133" t="str">
        <f t="shared" si="5"/>
        <v/>
      </c>
    </row>
    <row r="194" spans="1:11" s="137" customFormat="1" ht="14.25" hidden="1" x14ac:dyDescent="0.3">
      <c r="A194" s="128"/>
      <c r="B194" s="129" t="s">
        <v>295</v>
      </c>
      <c r="C194" s="144"/>
      <c r="D194" s="131"/>
      <c r="E194" s="131"/>
      <c r="F194" s="131"/>
      <c r="G194" s="131"/>
      <c r="H194" s="131"/>
      <c r="I194" s="131"/>
      <c r="J194" s="132"/>
      <c r="K194" s="133" t="str">
        <f t="shared" si="5"/>
        <v/>
      </c>
    </row>
    <row r="195" spans="1:11" s="137" customFormat="1" ht="14.25" hidden="1" x14ac:dyDescent="0.3">
      <c r="A195" s="128"/>
      <c r="B195" s="129" t="s">
        <v>295</v>
      </c>
      <c r="C195" s="144"/>
      <c r="D195" s="131"/>
      <c r="E195" s="131"/>
      <c r="F195" s="131"/>
      <c r="G195" s="131"/>
      <c r="H195" s="131"/>
      <c r="I195" s="131"/>
      <c r="J195" s="132"/>
      <c r="K195" s="133" t="str">
        <f t="shared" si="5"/>
        <v/>
      </c>
    </row>
    <row r="196" spans="1:11" s="137" customFormat="1" ht="14.25" hidden="1" x14ac:dyDescent="0.3">
      <c r="A196" s="128"/>
      <c r="B196" s="129" t="s">
        <v>295</v>
      </c>
      <c r="C196" s="144"/>
      <c r="D196" s="131"/>
      <c r="E196" s="131"/>
      <c r="F196" s="131"/>
      <c r="G196" s="131"/>
      <c r="H196" s="131"/>
      <c r="I196" s="131"/>
      <c r="J196" s="132"/>
      <c r="K196" s="133" t="str">
        <f t="shared" si="5"/>
        <v/>
      </c>
    </row>
    <row r="197" spans="1:11" s="137" customFormat="1" ht="14.25" hidden="1" x14ac:dyDescent="0.3">
      <c r="A197" s="128"/>
      <c r="B197" s="129" t="s">
        <v>295</v>
      </c>
      <c r="C197" s="144"/>
      <c r="D197" s="131"/>
      <c r="E197" s="131"/>
      <c r="F197" s="131"/>
      <c r="G197" s="131"/>
      <c r="H197" s="131"/>
      <c r="I197" s="131"/>
      <c r="J197" s="132"/>
      <c r="K197" s="133" t="str">
        <f t="shared" si="5"/>
        <v/>
      </c>
    </row>
    <row r="198" spans="1:11" s="137" customFormat="1" ht="14.25" hidden="1" x14ac:dyDescent="0.3">
      <c r="A198" s="128"/>
      <c r="B198" s="129" t="s">
        <v>295</v>
      </c>
      <c r="C198" s="144"/>
      <c r="D198" s="131"/>
      <c r="E198" s="131"/>
      <c r="F198" s="131"/>
      <c r="G198" s="131"/>
      <c r="H198" s="131"/>
      <c r="I198" s="131"/>
      <c r="J198" s="132"/>
      <c r="K198" s="133" t="str">
        <f t="shared" si="5"/>
        <v/>
      </c>
    </row>
    <row r="199" spans="1:11" s="137" customFormat="1" ht="14.25" hidden="1" x14ac:dyDescent="0.3">
      <c r="A199" s="128"/>
      <c r="B199" s="129" t="s">
        <v>295</v>
      </c>
      <c r="C199" s="144"/>
      <c r="D199" s="131"/>
      <c r="E199" s="131"/>
      <c r="F199" s="131"/>
      <c r="G199" s="131"/>
      <c r="H199" s="131"/>
      <c r="I199" s="131"/>
      <c r="J199" s="132"/>
      <c r="K199" s="133" t="str">
        <f t="shared" ref="K199:K200" si="6">IF(C199="","",
IF(OR(A193="x",RIGHT(C199,1)=":"),"",
IF(COUNTA(D199:I199)&gt;1,"Invalid",
IF(D199="x",$D$6,IF(E199="x",$E$6,IF(F199="x",$F$6,IF(G199="x",$G$6,IF(H199="x",$H$6,IF(I199="x",$I$6,"")))))))))</f>
        <v/>
      </c>
    </row>
    <row r="200" spans="1:11" s="137" customFormat="1" ht="14.25" hidden="1" x14ac:dyDescent="0.3">
      <c r="A200" s="128"/>
      <c r="B200" s="129" t="s">
        <v>295</v>
      </c>
      <c r="C200" s="144"/>
      <c r="D200" s="131"/>
      <c r="E200" s="131"/>
      <c r="F200" s="131"/>
      <c r="G200" s="131"/>
      <c r="H200" s="131"/>
      <c r="I200" s="131"/>
      <c r="J200" s="132"/>
      <c r="K200" s="133" t="str">
        <f t="shared" si="6"/>
        <v/>
      </c>
    </row>
    <row r="201" spans="1:11" ht="14.1" hidden="1" customHeight="1" x14ac:dyDescent="0.2"/>
    <row r="202" spans="1:11" ht="14.1" hidden="1" customHeight="1" x14ac:dyDescent="0.2"/>
    <row r="203" spans="1:11" ht="14.1" hidden="1" customHeight="1" x14ac:dyDescent="0.2"/>
    <row r="204" spans="1:11" ht="14.1" hidden="1" customHeight="1" x14ac:dyDescent="0.2"/>
    <row r="205" spans="1:11" ht="14.1" hidden="1" customHeight="1" x14ac:dyDescent="0.2"/>
    <row r="206" spans="1:11" ht="14.1" hidden="1" customHeight="1" x14ac:dyDescent="0.2"/>
    <row r="207" spans="1:11" ht="14.1" hidden="1" customHeight="1" x14ac:dyDescent="0.2"/>
    <row r="208" spans="1:11" ht="14.1" hidden="1" customHeight="1" x14ac:dyDescent="0.2"/>
    <row r="209" ht="14.1" hidden="1" customHeight="1" x14ac:dyDescent="0.2"/>
    <row r="210" ht="14.1" hidden="1" customHeight="1" x14ac:dyDescent="0.2"/>
    <row r="211" ht="14.1" hidden="1" customHeight="1" x14ac:dyDescent="0.2"/>
    <row r="212" ht="14.1" hidden="1" customHeight="1" x14ac:dyDescent="0.2"/>
    <row r="213" ht="14.1" hidden="1" customHeight="1" x14ac:dyDescent="0.2"/>
    <row r="214" ht="14.1" hidden="1" customHeight="1" x14ac:dyDescent="0.2"/>
    <row r="215" ht="14.1" hidden="1" customHeight="1" x14ac:dyDescent="0.2"/>
    <row r="216" ht="14.1" hidden="1" customHeight="1" x14ac:dyDescent="0.2"/>
    <row r="217" ht="14.1" hidden="1" customHeight="1" x14ac:dyDescent="0.2"/>
    <row r="218" ht="14.1" hidden="1" customHeight="1" x14ac:dyDescent="0.2"/>
    <row r="219" ht="14.1" hidden="1" customHeight="1" x14ac:dyDescent="0.2"/>
    <row r="220" ht="14.1" hidden="1" customHeight="1" x14ac:dyDescent="0.2"/>
    <row r="221" ht="14.1" hidden="1" customHeight="1" x14ac:dyDescent="0.2"/>
    <row r="222" ht="14.1" hidden="1" customHeight="1" x14ac:dyDescent="0.2"/>
    <row r="223" ht="14.1" hidden="1" customHeight="1" x14ac:dyDescent="0.2"/>
    <row r="224" ht="14.1" hidden="1" customHeight="1" x14ac:dyDescent="0.2"/>
    <row r="225" ht="14.1" hidden="1" customHeight="1" x14ac:dyDescent="0.2"/>
    <row r="226" ht="14.1" hidden="1" customHeight="1" x14ac:dyDescent="0.2"/>
    <row r="227" ht="14.1" hidden="1" customHeight="1" x14ac:dyDescent="0.2"/>
    <row r="228" ht="14.1" hidden="1" customHeight="1" x14ac:dyDescent="0.2"/>
    <row r="229" ht="14.1" hidden="1" customHeight="1" x14ac:dyDescent="0.2"/>
    <row r="230" ht="14.1" hidden="1" customHeight="1" x14ac:dyDescent="0.2"/>
    <row r="231" ht="14.1" hidden="1" customHeight="1" x14ac:dyDescent="0.2"/>
    <row r="232" ht="14.1" hidden="1" customHeight="1" x14ac:dyDescent="0.2"/>
    <row r="233" ht="14.1" hidden="1" customHeight="1" x14ac:dyDescent="0.2"/>
    <row r="234" ht="14.1" hidden="1" customHeight="1" x14ac:dyDescent="0.2"/>
    <row r="235" ht="14.1" hidden="1" customHeight="1" x14ac:dyDescent="0.2"/>
    <row r="236" ht="14.1" hidden="1" customHeight="1" x14ac:dyDescent="0.2"/>
    <row r="237" ht="14.1" hidden="1" customHeight="1" x14ac:dyDescent="0.2"/>
    <row r="238" ht="14.1" hidden="1" customHeight="1" x14ac:dyDescent="0.2"/>
    <row r="239" ht="14.1" hidden="1" customHeight="1" x14ac:dyDescent="0.2"/>
    <row r="240" ht="14.1" hidden="1" customHeight="1" x14ac:dyDescent="0.2"/>
    <row r="241" ht="14.1" hidden="1" customHeight="1" x14ac:dyDescent="0.2"/>
    <row r="242" ht="14.1" hidden="1" customHeight="1" x14ac:dyDescent="0.2"/>
    <row r="243" ht="14.1" hidden="1" customHeight="1" x14ac:dyDescent="0.2"/>
    <row r="244" ht="14.1" hidden="1" customHeight="1" x14ac:dyDescent="0.2"/>
    <row r="245" ht="14.1" hidden="1" customHeight="1" x14ac:dyDescent="0.2"/>
    <row r="246" ht="14.1" hidden="1" customHeight="1" x14ac:dyDescent="0.2"/>
    <row r="247" ht="14.1" hidden="1" customHeight="1" x14ac:dyDescent="0.2"/>
    <row r="248" ht="14.1" hidden="1" customHeight="1" x14ac:dyDescent="0.2"/>
    <row r="249" ht="14.1" hidden="1" customHeight="1" x14ac:dyDescent="0.2"/>
    <row r="250" ht="14.1" hidden="1" customHeight="1" x14ac:dyDescent="0.2"/>
    <row r="251" ht="14.1" hidden="1" customHeight="1" x14ac:dyDescent="0.2"/>
    <row r="252" ht="14.1" hidden="1" customHeight="1" x14ac:dyDescent="0.2"/>
    <row r="253" ht="14.1" hidden="1" customHeight="1" x14ac:dyDescent="0.2"/>
    <row r="254" ht="14.1" hidden="1" customHeight="1" x14ac:dyDescent="0.2"/>
    <row r="255" ht="14.1" hidden="1" customHeight="1" x14ac:dyDescent="0.2"/>
    <row r="256" ht="14.1" hidden="1" customHeight="1" x14ac:dyDescent="0.2"/>
    <row r="257" ht="14.1" hidden="1" customHeight="1" x14ac:dyDescent="0.2"/>
    <row r="258" ht="14.1" hidden="1" customHeight="1" x14ac:dyDescent="0.2"/>
    <row r="259" ht="14.1" hidden="1" customHeight="1" x14ac:dyDescent="0.2"/>
    <row r="260" ht="14.1" hidden="1" customHeight="1" x14ac:dyDescent="0.2"/>
    <row r="261" ht="14.1" hidden="1" customHeight="1" x14ac:dyDescent="0.2"/>
    <row r="262" ht="14.1" hidden="1" customHeight="1" x14ac:dyDescent="0.2"/>
    <row r="263" ht="14.1" hidden="1" customHeight="1" x14ac:dyDescent="0.2"/>
    <row r="264" ht="14.1" hidden="1" customHeight="1" x14ac:dyDescent="0.2"/>
    <row r="265" ht="14.1" hidden="1" customHeight="1" x14ac:dyDescent="0.2"/>
    <row r="266" ht="14.1" hidden="1" customHeight="1" x14ac:dyDescent="0.2"/>
    <row r="267" ht="14.1" hidden="1" customHeight="1" x14ac:dyDescent="0.2"/>
    <row r="268" ht="14.1" hidden="1" customHeight="1" x14ac:dyDescent="0.2"/>
    <row r="269" ht="14.1" hidden="1" customHeight="1" x14ac:dyDescent="0.2"/>
    <row r="270" ht="14.1" hidden="1" customHeight="1" x14ac:dyDescent="0.2"/>
    <row r="271" ht="14.1" hidden="1" customHeight="1" x14ac:dyDescent="0.2"/>
    <row r="272" ht="14.1" hidden="1" customHeight="1" x14ac:dyDescent="0.2"/>
    <row r="273" ht="14.1" hidden="1" customHeight="1" x14ac:dyDescent="0.2"/>
    <row r="274" ht="14.1" hidden="1" customHeight="1" x14ac:dyDescent="0.2"/>
    <row r="275" ht="14.1" hidden="1" customHeight="1" x14ac:dyDescent="0.2"/>
    <row r="276" ht="14.1" hidden="1" customHeight="1" x14ac:dyDescent="0.2"/>
    <row r="277" ht="14.1" hidden="1" customHeight="1" x14ac:dyDescent="0.2"/>
    <row r="278" ht="14.1" hidden="1" customHeight="1" x14ac:dyDescent="0.2"/>
    <row r="279" ht="14.1" hidden="1" customHeight="1" x14ac:dyDescent="0.2"/>
    <row r="280" ht="14.1" hidden="1" customHeight="1" x14ac:dyDescent="0.2"/>
    <row r="281" ht="14.1" hidden="1" customHeight="1" x14ac:dyDescent="0.2"/>
    <row r="282" ht="14.1" hidden="1" customHeight="1" x14ac:dyDescent="0.2"/>
    <row r="283" ht="14.1" hidden="1" customHeight="1" x14ac:dyDescent="0.2"/>
    <row r="284" ht="14.1" hidden="1" customHeight="1" x14ac:dyDescent="0.2"/>
    <row r="285" ht="14.1" hidden="1" customHeight="1" x14ac:dyDescent="0.2"/>
    <row r="286" ht="14.1" hidden="1" customHeight="1" x14ac:dyDescent="0.2"/>
    <row r="287" ht="14.1" hidden="1" customHeight="1" x14ac:dyDescent="0.2"/>
    <row r="288" ht="14.1" hidden="1" customHeight="1" x14ac:dyDescent="0.2"/>
    <row r="289" ht="14.1" hidden="1" customHeight="1" x14ac:dyDescent="0.2"/>
    <row r="290" ht="14.1" hidden="1" customHeight="1" x14ac:dyDescent="0.2"/>
    <row r="291" ht="14.1" hidden="1" customHeight="1" x14ac:dyDescent="0.2"/>
    <row r="292" ht="14.1" hidden="1" customHeight="1" x14ac:dyDescent="0.2"/>
    <row r="293" ht="14.1" hidden="1" customHeight="1" x14ac:dyDescent="0.2"/>
    <row r="294" ht="14.1" hidden="1" customHeight="1" x14ac:dyDescent="0.2"/>
    <row r="295" ht="14.1" hidden="1" customHeight="1" x14ac:dyDescent="0.2"/>
    <row r="296" ht="14.1" hidden="1" customHeight="1" x14ac:dyDescent="0.2"/>
    <row r="297" ht="14.1" hidden="1" customHeight="1" x14ac:dyDescent="0.2"/>
    <row r="298" ht="14.1" hidden="1" customHeight="1" x14ac:dyDescent="0.2"/>
    <row r="299" ht="14.1" hidden="1" customHeight="1" x14ac:dyDescent="0.2"/>
    <row r="300" ht="14.1" hidden="1" customHeight="1" x14ac:dyDescent="0.2"/>
    <row r="301" ht="14.1" hidden="1" customHeight="1" x14ac:dyDescent="0.2"/>
    <row r="302" ht="14.1" hidden="1" customHeight="1" x14ac:dyDescent="0.2"/>
    <row r="303" ht="14.1" hidden="1" customHeight="1" x14ac:dyDescent="0.2"/>
    <row r="304" ht="14.1" hidden="1" customHeight="1" x14ac:dyDescent="0.2"/>
    <row r="305" ht="14.1" hidden="1" customHeight="1" x14ac:dyDescent="0.2"/>
    <row r="306" ht="14.1" hidden="1" customHeight="1" x14ac:dyDescent="0.2"/>
    <row r="307" ht="14.1" hidden="1" customHeight="1" x14ac:dyDescent="0.2"/>
    <row r="308" ht="14.1" hidden="1" customHeight="1" x14ac:dyDescent="0.2"/>
    <row r="309" ht="14.1" hidden="1" customHeight="1" x14ac:dyDescent="0.2"/>
    <row r="310" ht="14.1" hidden="1" customHeight="1" x14ac:dyDescent="0.2"/>
    <row r="311" ht="14.1" hidden="1" customHeight="1" x14ac:dyDescent="0.2"/>
    <row r="312" ht="14.1" hidden="1" customHeight="1" x14ac:dyDescent="0.2"/>
    <row r="313" ht="14.1" hidden="1" customHeight="1" x14ac:dyDescent="0.2"/>
    <row r="314" ht="14.1" hidden="1" customHeight="1" x14ac:dyDescent="0.2"/>
    <row r="315" ht="14.1" hidden="1" customHeight="1" x14ac:dyDescent="0.2"/>
    <row r="316" ht="14.1" hidden="1" customHeight="1" x14ac:dyDescent="0.2"/>
    <row r="317" ht="14.1" hidden="1" customHeight="1" x14ac:dyDescent="0.2"/>
    <row r="318" ht="14.1" hidden="1" customHeight="1" x14ac:dyDescent="0.2"/>
    <row r="319" ht="14.1" hidden="1" customHeight="1" x14ac:dyDescent="0.2"/>
    <row r="320" ht="14.1" hidden="1" customHeight="1" x14ac:dyDescent="0.2"/>
    <row r="321" ht="14.1" hidden="1" customHeight="1" x14ac:dyDescent="0.2"/>
    <row r="322" ht="14.1" hidden="1" customHeight="1" x14ac:dyDescent="0.2"/>
    <row r="323" ht="14.1" hidden="1" customHeight="1" x14ac:dyDescent="0.2"/>
    <row r="324" ht="14.1" hidden="1" customHeight="1" x14ac:dyDescent="0.2"/>
    <row r="325" ht="14.1" hidden="1" customHeight="1" x14ac:dyDescent="0.2"/>
    <row r="326" ht="14.1" hidden="1" customHeight="1" x14ac:dyDescent="0.2"/>
    <row r="327" ht="14.1" hidden="1" customHeight="1" x14ac:dyDescent="0.2"/>
    <row r="328" ht="14.1" hidden="1" customHeight="1" x14ac:dyDescent="0.2"/>
    <row r="329" ht="14.1" hidden="1" customHeight="1" x14ac:dyDescent="0.2"/>
    <row r="330" ht="14.1" hidden="1" customHeight="1" x14ac:dyDescent="0.2"/>
    <row r="331" ht="14.1" hidden="1" customHeight="1" x14ac:dyDescent="0.2"/>
    <row r="332" ht="14.1" hidden="1" customHeight="1" x14ac:dyDescent="0.2"/>
    <row r="333" ht="14.1" hidden="1" customHeight="1" x14ac:dyDescent="0.2"/>
    <row r="334" ht="14.1" hidden="1" customHeight="1" x14ac:dyDescent="0.2"/>
    <row r="335" ht="14.1" hidden="1" customHeight="1" x14ac:dyDescent="0.2"/>
    <row r="336" ht="14.1" hidden="1" customHeight="1" x14ac:dyDescent="0.2"/>
    <row r="337" ht="14.1" hidden="1" customHeight="1" x14ac:dyDescent="0.2"/>
    <row r="338" ht="14.1" hidden="1" customHeight="1" x14ac:dyDescent="0.2"/>
    <row r="339" ht="14.1" hidden="1" customHeight="1" x14ac:dyDescent="0.2"/>
    <row r="340" ht="14.1" hidden="1" customHeight="1" x14ac:dyDescent="0.2"/>
    <row r="341" ht="14.1" hidden="1" customHeight="1" x14ac:dyDescent="0.2"/>
    <row r="342" ht="14.1" hidden="1" customHeight="1" x14ac:dyDescent="0.2"/>
    <row r="343" ht="14.1" hidden="1" customHeight="1" x14ac:dyDescent="0.2"/>
    <row r="344" ht="14.1" hidden="1" customHeight="1" x14ac:dyDescent="0.2"/>
    <row r="345" ht="14.1" hidden="1" customHeight="1" x14ac:dyDescent="0.2"/>
    <row r="346" ht="14.1" hidden="1" customHeight="1" x14ac:dyDescent="0.2"/>
    <row r="347" ht="14.1" hidden="1" customHeight="1" x14ac:dyDescent="0.2"/>
    <row r="348" ht="14.1" hidden="1" customHeight="1" x14ac:dyDescent="0.2"/>
    <row r="349" ht="14.1" hidden="1" customHeight="1" x14ac:dyDescent="0.2"/>
    <row r="350" ht="14.1" hidden="1" customHeight="1" x14ac:dyDescent="0.2"/>
    <row r="351" ht="14.1" hidden="1" customHeight="1" x14ac:dyDescent="0.2"/>
    <row r="352" ht="14.1" hidden="1" customHeight="1" x14ac:dyDescent="0.2"/>
    <row r="353" ht="14.1" hidden="1" customHeight="1" x14ac:dyDescent="0.2"/>
    <row r="354" ht="14.1" hidden="1" customHeight="1" x14ac:dyDescent="0.2"/>
    <row r="355" ht="14.1" hidden="1" customHeight="1" x14ac:dyDescent="0.2"/>
    <row r="356" ht="14.1" hidden="1" customHeight="1" x14ac:dyDescent="0.2"/>
    <row r="357" ht="14.1" hidden="1" customHeight="1" x14ac:dyDescent="0.2"/>
    <row r="358" ht="14.1" hidden="1" customHeight="1" x14ac:dyDescent="0.2"/>
    <row r="359" ht="14.1" hidden="1" customHeight="1" x14ac:dyDescent="0.2"/>
    <row r="360" ht="14.1" hidden="1" customHeight="1" x14ac:dyDescent="0.2"/>
    <row r="361" ht="14.1" hidden="1" customHeight="1" x14ac:dyDescent="0.2"/>
    <row r="362" ht="14.1" hidden="1" customHeight="1" x14ac:dyDescent="0.2"/>
    <row r="363" ht="14.1" hidden="1" customHeight="1" x14ac:dyDescent="0.2"/>
    <row r="364" ht="14.1" hidden="1" customHeight="1" x14ac:dyDescent="0.2"/>
    <row r="365" ht="14.1" hidden="1" customHeight="1" x14ac:dyDescent="0.2"/>
    <row r="366" ht="14.1" hidden="1" customHeight="1" x14ac:dyDescent="0.2"/>
    <row r="367" ht="14.1" hidden="1" customHeight="1" x14ac:dyDescent="0.2"/>
    <row r="368" ht="14.1" hidden="1" customHeight="1" x14ac:dyDescent="0.2"/>
    <row r="369" ht="14.1" hidden="1" customHeight="1" x14ac:dyDescent="0.2"/>
    <row r="370" ht="14.1" hidden="1" customHeight="1" x14ac:dyDescent="0.2"/>
    <row r="371" ht="14.1" hidden="1" customHeight="1" x14ac:dyDescent="0.2"/>
    <row r="372" ht="14.1" hidden="1" customHeight="1" x14ac:dyDescent="0.2"/>
    <row r="373" ht="14.1" hidden="1" customHeight="1" x14ac:dyDescent="0.2"/>
    <row r="374" ht="14.1" hidden="1" customHeight="1" x14ac:dyDescent="0.2"/>
    <row r="375" ht="14.1" hidden="1" customHeight="1" x14ac:dyDescent="0.2"/>
    <row r="376" ht="14.1" hidden="1" customHeight="1" x14ac:dyDescent="0.2"/>
    <row r="377" ht="14.1" hidden="1" customHeight="1" x14ac:dyDescent="0.2"/>
    <row r="378" ht="14.1" hidden="1" customHeight="1" x14ac:dyDescent="0.2"/>
    <row r="379" ht="14.1" hidden="1" customHeight="1" x14ac:dyDescent="0.2"/>
    <row r="380" ht="14.1" hidden="1" customHeight="1" x14ac:dyDescent="0.2"/>
    <row r="381" ht="14.1" hidden="1" customHeight="1" x14ac:dyDescent="0.2"/>
    <row r="382" ht="14.1" hidden="1" customHeight="1" x14ac:dyDescent="0.2"/>
    <row r="383" ht="14.1" hidden="1" customHeight="1" x14ac:dyDescent="0.2"/>
    <row r="384" ht="14.1" hidden="1" customHeight="1" x14ac:dyDescent="0.2"/>
    <row r="385" ht="14.1" hidden="1" customHeight="1" x14ac:dyDescent="0.2"/>
    <row r="386" ht="14.1" hidden="1" customHeight="1" x14ac:dyDescent="0.2"/>
    <row r="387" ht="14.1" hidden="1" customHeight="1" x14ac:dyDescent="0.2"/>
    <row r="388" ht="14.1" hidden="1" customHeight="1" x14ac:dyDescent="0.2"/>
    <row r="389" ht="14.1" hidden="1" customHeight="1" x14ac:dyDescent="0.2"/>
    <row r="390" ht="14.1" hidden="1" customHeight="1" x14ac:dyDescent="0.2"/>
    <row r="391" ht="14.1" hidden="1" customHeight="1" x14ac:dyDescent="0.2"/>
    <row r="392" ht="14.1" hidden="1" customHeight="1" x14ac:dyDescent="0.2"/>
    <row r="393" ht="14.1" hidden="1" customHeight="1" x14ac:dyDescent="0.2"/>
    <row r="394" ht="14.1" hidden="1" customHeight="1" x14ac:dyDescent="0.2"/>
    <row r="395" ht="14.1" hidden="1" customHeight="1" x14ac:dyDescent="0.2"/>
    <row r="396" ht="14.1" hidden="1" customHeight="1" x14ac:dyDescent="0.2"/>
    <row r="397" ht="14.1" hidden="1" customHeight="1" x14ac:dyDescent="0.2"/>
    <row r="398" ht="14.1" hidden="1" customHeight="1" x14ac:dyDescent="0.2"/>
    <row r="399" ht="14.1" hidden="1" customHeight="1" x14ac:dyDescent="0.2"/>
    <row r="400" ht="14.1" hidden="1" customHeight="1" x14ac:dyDescent="0.2"/>
    <row r="401" ht="14.1" hidden="1" customHeight="1" x14ac:dyDescent="0.2"/>
    <row r="402" ht="14.1" hidden="1" customHeight="1" x14ac:dyDescent="0.2"/>
    <row r="403" ht="14.1" hidden="1" customHeight="1" x14ac:dyDescent="0.2"/>
    <row r="404" ht="14.1" hidden="1" customHeight="1" x14ac:dyDescent="0.2"/>
    <row r="405" ht="14.1" hidden="1" customHeight="1" x14ac:dyDescent="0.2"/>
    <row r="406" ht="14.1" hidden="1" customHeight="1" x14ac:dyDescent="0.2"/>
    <row r="407" ht="14.1" hidden="1" customHeight="1" x14ac:dyDescent="0.2"/>
    <row r="408" ht="14.1" hidden="1" customHeight="1" x14ac:dyDescent="0.2"/>
    <row r="409" ht="14.1" hidden="1" customHeight="1" x14ac:dyDescent="0.2"/>
    <row r="410" ht="14.1" hidden="1" customHeight="1" x14ac:dyDescent="0.2"/>
    <row r="411" ht="14.1" hidden="1" customHeight="1" x14ac:dyDescent="0.2"/>
    <row r="412" ht="14.1" hidden="1" customHeight="1" x14ac:dyDescent="0.2"/>
    <row r="413" ht="14.1" hidden="1" customHeight="1" x14ac:dyDescent="0.2"/>
    <row r="414" ht="14.1" hidden="1" customHeight="1" x14ac:dyDescent="0.2"/>
    <row r="415" ht="14.1" hidden="1" customHeight="1" x14ac:dyDescent="0.2"/>
    <row r="416" ht="14.1" hidden="1" customHeight="1" x14ac:dyDescent="0.2"/>
    <row r="417" ht="14.1" hidden="1" customHeight="1" x14ac:dyDescent="0.2"/>
    <row r="418" ht="14.1" hidden="1" customHeight="1" x14ac:dyDescent="0.2"/>
    <row r="419" ht="14.1" hidden="1" customHeight="1" x14ac:dyDescent="0.2"/>
    <row r="420" ht="14.1" hidden="1" customHeight="1" x14ac:dyDescent="0.2"/>
    <row r="421" ht="14.1" hidden="1" customHeight="1" x14ac:dyDescent="0.2"/>
    <row r="422" ht="14.1" hidden="1" customHeight="1" x14ac:dyDescent="0.2"/>
    <row r="423" ht="14.1" hidden="1" customHeight="1" x14ac:dyDescent="0.2"/>
    <row r="424" ht="14.1" hidden="1" customHeight="1" x14ac:dyDescent="0.2"/>
    <row r="425" ht="14.1" hidden="1" customHeight="1" x14ac:dyDescent="0.2"/>
    <row r="426" ht="14.1" hidden="1" customHeight="1" x14ac:dyDescent="0.2"/>
    <row r="427" ht="14.1" hidden="1" customHeight="1" x14ac:dyDescent="0.2"/>
    <row r="428" ht="14.1" hidden="1" customHeight="1" x14ac:dyDescent="0.2"/>
    <row r="429" ht="14.1" hidden="1" customHeight="1" x14ac:dyDescent="0.2"/>
    <row r="430" ht="14.1" hidden="1" customHeight="1" x14ac:dyDescent="0.2"/>
    <row r="431" ht="14.1" hidden="1" customHeight="1" x14ac:dyDescent="0.2"/>
    <row r="432" ht="14.1" hidden="1" customHeight="1" x14ac:dyDescent="0.2"/>
    <row r="433" ht="14.1" hidden="1" customHeight="1" x14ac:dyDescent="0.2"/>
    <row r="434" ht="14.1" hidden="1" customHeight="1" x14ac:dyDescent="0.2"/>
    <row r="435" ht="14.1" hidden="1" customHeight="1" x14ac:dyDescent="0.2"/>
    <row r="436" ht="14.1" hidden="1" customHeight="1" x14ac:dyDescent="0.2"/>
    <row r="437" ht="14.1" hidden="1" customHeight="1" x14ac:dyDescent="0.2"/>
    <row r="438" ht="14.1" hidden="1" customHeight="1" x14ac:dyDescent="0.2"/>
    <row r="439" ht="14.1" hidden="1" customHeight="1" x14ac:dyDescent="0.2"/>
    <row r="440" ht="14.1" hidden="1" customHeight="1" x14ac:dyDescent="0.2"/>
    <row r="441" ht="14.1" hidden="1" customHeight="1" x14ac:dyDescent="0.2"/>
    <row r="442" ht="14.1" hidden="1" customHeight="1" x14ac:dyDescent="0.2"/>
    <row r="443" ht="14.1" hidden="1" customHeight="1" x14ac:dyDescent="0.2"/>
    <row r="444" ht="14.1" hidden="1" customHeight="1" x14ac:dyDescent="0.2"/>
    <row r="445" ht="14.1" hidden="1" customHeight="1" x14ac:dyDescent="0.2"/>
    <row r="446" ht="14.1" hidden="1" customHeight="1" x14ac:dyDescent="0.2"/>
    <row r="447" ht="14.1" hidden="1" customHeight="1" x14ac:dyDescent="0.2"/>
    <row r="448" ht="14.1" hidden="1" customHeight="1" x14ac:dyDescent="0.2"/>
    <row r="449" ht="14.1" hidden="1" customHeight="1" x14ac:dyDescent="0.2"/>
    <row r="450" ht="14.1" hidden="1" customHeight="1" x14ac:dyDescent="0.2"/>
    <row r="451" ht="14.1" hidden="1" customHeight="1" x14ac:dyDescent="0.2"/>
    <row r="452" ht="14.1" hidden="1" customHeight="1" x14ac:dyDescent="0.2"/>
    <row r="453" ht="14.1" hidden="1" customHeight="1" x14ac:dyDescent="0.2"/>
    <row r="454" ht="14.1" hidden="1" customHeight="1" x14ac:dyDescent="0.2"/>
    <row r="455" ht="14.1" hidden="1" customHeight="1" x14ac:dyDescent="0.2"/>
    <row r="456" ht="14.1" hidden="1" customHeight="1" x14ac:dyDescent="0.2"/>
    <row r="457" ht="14.1" hidden="1" customHeight="1" x14ac:dyDescent="0.2"/>
    <row r="458" ht="14.1" hidden="1" customHeight="1" x14ac:dyDescent="0.2"/>
    <row r="459" ht="14.1" hidden="1" customHeight="1" x14ac:dyDescent="0.2"/>
    <row r="460" ht="14.1" hidden="1" customHeight="1" x14ac:dyDescent="0.2"/>
    <row r="461" ht="14.1" hidden="1" customHeight="1" x14ac:dyDescent="0.2"/>
    <row r="462" ht="14.1" hidden="1" customHeight="1" x14ac:dyDescent="0.2"/>
    <row r="463" ht="14.1" hidden="1" customHeight="1" x14ac:dyDescent="0.2"/>
    <row r="464" ht="14.1" hidden="1" customHeight="1" x14ac:dyDescent="0.2"/>
    <row r="465" ht="14.1" hidden="1" customHeight="1" x14ac:dyDescent="0.2"/>
    <row r="466" ht="14.1" hidden="1" customHeight="1" x14ac:dyDescent="0.2"/>
    <row r="467" ht="14.1" hidden="1" customHeight="1" x14ac:dyDescent="0.2"/>
    <row r="468" ht="14.1" hidden="1" customHeight="1" x14ac:dyDescent="0.2"/>
    <row r="469" ht="14.1" hidden="1" customHeight="1" x14ac:dyDescent="0.2"/>
    <row r="470" ht="14.1" hidden="1" customHeight="1" x14ac:dyDescent="0.2"/>
    <row r="471" ht="14.1" hidden="1" customHeight="1" x14ac:dyDescent="0.2"/>
    <row r="472" ht="14.1" hidden="1" customHeight="1" x14ac:dyDescent="0.2"/>
    <row r="473" ht="14.1" hidden="1" customHeight="1" x14ac:dyDescent="0.2"/>
    <row r="474" ht="14.1" hidden="1" customHeight="1" x14ac:dyDescent="0.2"/>
    <row r="475" ht="14.1" hidden="1" customHeight="1" x14ac:dyDescent="0.2"/>
    <row r="476" ht="14.1" hidden="1" customHeight="1" x14ac:dyDescent="0.2"/>
    <row r="477" ht="14.1" hidden="1" customHeight="1" x14ac:dyDescent="0.2"/>
    <row r="478" ht="14.1" hidden="1" customHeight="1" x14ac:dyDescent="0.2"/>
    <row r="479" ht="14.1" hidden="1" customHeight="1" x14ac:dyDescent="0.2"/>
    <row r="480" ht="14.1" hidden="1" customHeight="1" x14ac:dyDescent="0.2"/>
    <row r="481" ht="14.1" hidden="1" customHeight="1" x14ac:dyDescent="0.2"/>
    <row r="482" ht="14.1" hidden="1" customHeight="1" x14ac:dyDescent="0.2"/>
    <row r="483" ht="14.1" hidden="1" customHeight="1" x14ac:dyDescent="0.2"/>
    <row r="484" ht="14.1" hidden="1" customHeight="1" x14ac:dyDescent="0.2"/>
    <row r="485" ht="14.1" hidden="1" customHeight="1" x14ac:dyDescent="0.2"/>
    <row r="486" ht="14.1" hidden="1" customHeight="1" x14ac:dyDescent="0.2"/>
    <row r="487" ht="14.1" hidden="1" customHeight="1" x14ac:dyDescent="0.2"/>
    <row r="488" ht="14.1" hidden="1" customHeight="1" x14ac:dyDescent="0.2"/>
    <row r="489" ht="14.1" hidden="1" customHeight="1" x14ac:dyDescent="0.2"/>
    <row r="490" ht="14.1" hidden="1" customHeight="1" x14ac:dyDescent="0.2"/>
    <row r="491" ht="14.1" hidden="1" customHeight="1" x14ac:dyDescent="0.2"/>
    <row r="492" ht="14.1" hidden="1" customHeight="1" x14ac:dyDescent="0.2"/>
    <row r="493" ht="14.1" hidden="1" customHeight="1" x14ac:dyDescent="0.2"/>
    <row r="494" ht="14.1" hidden="1" customHeight="1" x14ac:dyDescent="0.2"/>
    <row r="495" ht="14.1" hidden="1" customHeight="1" x14ac:dyDescent="0.2"/>
    <row r="496" ht="14.1" hidden="1" customHeight="1" x14ac:dyDescent="0.2"/>
    <row r="497" ht="14.1" hidden="1" customHeight="1" x14ac:dyDescent="0.2"/>
    <row r="498" ht="14.1" hidden="1" customHeight="1" x14ac:dyDescent="0.2"/>
    <row r="499" ht="14.1" hidden="1" customHeight="1" x14ac:dyDescent="0.2"/>
    <row r="500" ht="14.1" hidden="1" customHeight="1" x14ac:dyDescent="0.2"/>
  </sheetData>
  <sheetProtection algorithmName="SHA-512" hashValue="iAbQjfV8pv/LubVGgjf52hvsJl0lzadjCCsBER+hbNXU6+bb4zkM1F2Mh6IIdRClRNXg1Rn80B7K15FnGXYLXw==" saltValue="joqFu3FuTuVy7tNEeyhNQw==" spinCount="100000" sheet="1"/>
  <mergeCells count="4">
    <mergeCell ref="J4:J5"/>
    <mergeCell ref="D3:I3"/>
    <mergeCell ref="A4:C5"/>
    <mergeCell ref="D4:I5"/>
  </mergeCells>
  <conditionalFormatting sqref="A7:A200">
    <cfRule type="expression" dxfId="613" priority="69">
      <formula>A7="x"</formula>
    </cfRule>
  </conditionalFormatting>
  <conditionalFormatting sqref="B7:B200">
    <cfRule type="expression" dxfId="612" priority="45">
      <formula>A7="x"</formula>
    </cfRule>
    <cfRule type="expression" dxfId="611" priority="68">
      <formula>RIGHT(C7,1)=":"</formula>
    </cfRule>
  </conditionalFormatting>
  <conditionalFormatting sqref="E7:K44 E46:K52 E45 G45:K45 E54:K68 F53:K53 E70:K103 E69 G69:K69 E106:K106 E104:I105 K104:K105 E112:K112 K107:K111 E123:K200 E113:I122 K113:K122">
    <cfRule type="expression" dxfId="610" priority="55">
      <formula>$A7="x"</formula>
    </cfRule>
    <cfRule type="expression" dxfId="609" priority="62">
      <formula>RIGHT($C7,1)=":"</formula>
    </cfRule>
  </conditionalFormatting>
  <conditionalFormatting sqref="D7 D10 D53 D75 D81 D106 D112 D121:D200">
    <cfRule type="expression" dxfId="608" priority="47">
      <formula>A7="x"</formula>
    </cfRule>
    <cfRule type="expression" dxfId="607" priority="48">
      <formula>RIGHT(C7,1)=":"</formula>
    </cfRule>
  </conditionalFormatting>
  <conditionalFormatting sqref="D7:J7 D10:J10 E8:J9 D75:J75 E11:J44 E45 G45:J45 E46:J52 D53 F53:J53 E54:J68 E69 G69:J69 E70:J74 D81:J81 E76:J80 D106:J106 E82:J103 E104:I105 D112:J112 D123:J200 E113:I120 D121:I122">
    <cfRule type="expression" dxfId="606" priority="54">
      <formula>$K7="Invalid"</formula>
    </cfRule>
  </conditionalFormatting>
  <conditionalFormatting sqref="D7:I7 D10:I10 E8:I9 D75:I75 E11:I44 E45 G45:I45 E46:I52 D53 F53:I53 E54:I68 E69 G69:I69 E70:I74 D81:I81 E76:I80 D106:I106 E82:I105 D112:I112 E113:I120 D121:I200">
    <cfRule type="expression" dxfId="605" priority="53">
      <formula>AND($K7="Invalid",D7="x")</formula>
    </cfRule>
  </conditionalFormatting>
  <conditionalFormatting sqref="K7:K200">
    <cfRule type="cellIs" dxfId="604" priority="46" operator="equal">
      <formula>"Invalid"</formula>
    </cfRule>
  </conditionalFormatting>
  <conditionalFormatting sqref="C7:C200">
    <cfRule type="expression" dxfId="603" priority="4686">
      <formula>A7="x"</formula>
    </cfRule>
    <cfRule type="expression" dxfId="602" priority="4687">
      <formula>RIGHT(C7,1)=":"</formula>
    </cfRule>
    <cfRule type="expression" dxfId="601" priority="4688">
      <formula>#REF!="D"</formula>
    </cfRule>
    <cfRule type="expression" dxfId="600" priority="4689">
      <formula>#REF!="A"</formula>
    </cfRule>
    <cfRule type="expression" dxfId="599" priority="4690">
      <formula>#REF!="E"</formula>
    </cfRule>
  </conditionalFormatting>
  <conditionalFormatting sqref="J104">
    <cfRule type="expression" dxfId="598" priority="43">
      <formula>$A104="x"</formula>
    </cfRule>
    <cfRule type="expression" dxfId="597" priority="44">
      <formula>RIGHT($C104,1)=":"</formula>
    </cfRule>
  </conditionalFormatting>
  <conditionalFormatting sqref="J104">
    <cfRule type="expression" dxfId="596" priority="42">
      <formula>$K104="Invalid"</formula>
    </cfRule>
  </conditionalFormatting>
  <conditionalFormatting sqref="J105">
    <cfRule type="expression" dxfId="595" priority="40">
      <formula>$A105="x"</formula>
    </cfRule>
    <cfRule type="expression" dxfId="594" priority="41">
      <formula>RIGHT($C105,1)=":"</formula>
    </cfRule>
  </conditionalFormatting>
  <conditionalFormatting sqref="J105">
    <cfRule type="expression" dxfId="593" priority="39">
      <formula>$K105="Invalid"</formula>
    </cfRule>
  </conditionalFormatting>
  <conditionalFormatting sqref="E107:I107">
    <cfRule type="expression" dxfId="592" priority="37">
      <formula>$A107="x"</formula>
    </cfRule>
    <cfRule type="expression" dxfId="591" priority="38">
      <formula>RIGHT($C107,1)=":"</formula>
    </cfRule>
  </conditionalFormatting>
  <conditionalFormatting sqref="E107:I107">
    <cfRule type="expression" dxfId="590" priority="36">
      <formula>$K107="Invalid"</formula>
    </cfRule>
  </conditionalFormatting>
  <conditionalFormatting sqref="E107:I107">
    <cfRule type="expression" dxfId="589" priority="35">
      <formula>AND($K107="Invalid",E107="x")</formula>
    </cfRule>
  </conditionalFormatting>
  <conditionalFormatting sqref="J107">
    <cfRule type="expression" dxfId="588" priority="33">
      <formula>$A107="x"</formula>
    </cfRule>
    <cfRule type="expression" dxfId="587" priority="34">
      <formula>RIGHT($C107,1)=":"</formula>
    </cfRule>
  </conditionalFormatting>
  <conditionalFormatting sqref="J107">
    <cfRule type="expression" dxfId="586" priority="32">
      <formula>$K107="Invalid"</formula>
    </cfRule>
  </conditionalFormatting>
  <conditionalFormatting sqref="E108:I108">
    <cfRule type="expression" dxfId="585" priority="30">
      <formula>$A108="x"</formula>
    </cfRule>
    <cfRule type="expression" dxfId="584" priority="31">
      <formula>RIGHT($C108,1)=":"</formula>
    </cfRule>
  </conditionalFormatting>
  <conditionalFormatting sqref="E108:I108">
    <cfRule type="expression" dxfId="583" priority="29">
      <formula>$K108="Invalid"</formula>
    </cfRule>
  </conditionalFormatting>
  <conditionalFormatting sqref="E108:I108">
    <cfRule type="expression" dxfId="582" priority="28">
      <formula>AND($K108="Invalid",E108="x")</formula>
    </cfRule>
  </conditionalFormatting>
  <conditionalFormatting sqref="J108">
    <cfRule type="expression" dxfId="581" priority="26">
      <formula>$A108="x"</formula>
    </cfRule>
    <cfRule type="expression" dxfId="580" priority="27">
      <formula>RIGHT($C108,1)=":"</formula>
    </cfRule>
  </conditionalFormatting>
  <conditionalFormatting sqref="J108">
    <cfRule type="expression" dxfId="579" priority="25">
      <formula>$K108="Invalid"</formula>
    </cfRule>
  </conditionalFormatting>
  <conditionalFormatting sqref="E109:I109">
    <cfRule type="expression" dxfId="578" priority="23">
      <formula>$A109="x"</formula>
    </cfRule>
    <cfRule type="expression" dxfId="577" priority="24">
      <formula>RIGHT($C109,1)=":"</formula>
    </cfRule>
  </conditionalFormatting>
  <conditionalFormatting sqref="E109:I109">
    <cfRule type="expression" dxfId="576" priority="22">
      <formula>$K109="Invalid"</formula>
    </cfRule>
  </conditionalFormatting>
  <conditionalFormatting sqref="E109:I109">
    <cfRule type="expression" dxfId="575" priority="21">
      <formula>AND($K109="Invalid",E109="x")</formula>
    </cfRule>
  </conditionalFormatting>
  <conditionalFormatting sqref="J109">
    <cfRule type="expression" dxfId="574" priority="19">
      <formula>$A109="x"</formula>
    </cfRule>
    <cfRule type="expression" dxfId="573" priority="20">
      <formula>RIGHT($C109,1)=":"</formula>
    </cfRule>
  </conditionalFormatting>
  <conditionalFormatting sqref="J109">
    <cfRule type="expression" dxfId="572" priority="18">
      <formula>$K109="Invalid"</formula>
    </cfRule>
  </conditionalFormatting>
  <conditionalFormatting sqref="E110:I110">
    <cfRule type="expression" dxfId="571" priority="16">
      <formula>$A110="x"</formula>
    </cfRule>
    <cfRule type="expression" dxfId="570" priority="17">
      <formula>RIGHT($C110,1)=":"</formula>
    </cfRule>
  </conditionalFormatting>
  <conditionalFormatting sqref="E110:I110">
    <cfRule type="expression" dxfId="569" priority="15">
      <formula>$K110="Invalid"</formula>
    </cfRule>
  </conditionalFormatting>
  <conditionalFormatting sqref="E110:I110">
    <cfRule type="expression" dxfId="568" priority="14">
      <formula>AND($K110="Invalid",E110="x")</formula>
    </cfRule>
  </conditionalFormatting>
  <conditionalFormatting sqref="J110">
    <cfRule type="expression" dxfId="567" priority="12">
      <formula>$A110="x"</formula>
    </cfRule>
    <cfRule type="expression" dxfId="566" priority="13">
      <formula>RIGHT($C110,1)=":"</formula>
    </cfRule>
  </conditionalFormatting>
  <conditionalFormatting sqref="J110">
    <cfRule type="expression" dxfId="565" priority="11">
      <formula>$K110="Invalid"</formula>
    </cfRule>
  </conditionalFormatting>
  <conditionalFormatting sqref="E111:I111">
    <cfRule type="expression" dxfId="564" priority="9">
      <formula>$A111="x"</formula>
    </cfRule>
    <cfRule type="expression" dxfId="563" priority="10">
      <formula>RIGHT($C111,1)=":"</formula>
    </cfRule>
  </conditionalFormatting>
  <conditionalFormatting sqref="E111:I111">
    <cfRule type="expression" dxfId="562" priority="8">
      <formula>$K111="Invalid"</formula>
    </cfRule>
  </conditionalFormatting>
  <conditionalFormatting sqref="E111:I111">
    <cfRule type="expression" dxfId="561" priority="7">
      <formula>AND($K111="Invalid",E111="x")</formula>
    </cfRule>
  </conditionalFormatting>
  <conditionalFormatting sqref="J111">
    <cfRule type="expression" dxfId="560" priority="5">
      <formula>$A111="x"</formula>
    </cfRule>
    <cfRule type="expression" dxfId="559" priority="6">
      <formula>RIGHT($C111,1)=":"</formula>
    </cfRule>
  </conditionalFormatting>
  <conditionalFormatting sqref="J111">
    <cfRule type="expression" dxfId="558" priority="4">
      <formula>$K111="Invalid"</formula>
    </cfRule>
  </conditionalFormatting>
  <conditionalFormatting sqref="J113:J122">
    <cfRule type="expression" dxfId="557" priority="2">
      <formula>$A113="x"</formula>
    </cfRule>
    <cfRule type="expression" dxfId="556" priority="3">
      <formula>RIGHT($C113,1)=":"</formula>
    </cfRule>
  </conditionalFormatting>
  <conditionalFormatting sqref="J113:J122">
    <cfRule type="expression" dxfId="555" priority="1">
      <formula>$K113="Invalid"</formula>
    </cfRule>
  </conditionalFormatting>
  <dataValidations count="1">
    <dataValidation type="list" allowBlank="1" showInputMessage="1" showErrorMessage="1" sqref="A7:A200 D7:I200">
      <formula1>"x"</formula1>
    </dataValidation>
  </dataValidations>
  <pageMargins left="0.7" right="0.7" top="0.75" bottom="0.75" header="0.3" footer="0.3"/>
  <pageSetup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theme="1" tint="0.499984740745262"/>
  </sheetPr>
  <dimension ref="A1:AJ500"/>
  <sheetViews>
    <sheetView showGridLines="0" zoomScale="150" zoomScaleNormal="150" zoomScalePageLayoutView="150" workbookViewId="0">
      <pane ySplit="6" topLeftCell="A1048576" activePane="bottomLeft" state="frozen"/>
      <selection activeCell="D3" sqref="D3:I3"/>
      <selection pane="bottomLeft" activeCell="J28" sqref="J28"/>
    </sheetView>
  </sheetViews>
  <sheetFormatPr defaultColWidth="0" defaultRowHeight="14.1" customHeight="1"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9" width="9" style="115" hidden="1" customWidth="1"/>
    <col min="20" max="20" width="0" style="115" hidden="1" customWidth="1"/>
    <col min="21" max="27" width="9" style="115" hidden="1" customWidth="1"/>
    <col min="28" max="28" width="0" style="115" hidden="1" customWidth="1"/>
    <col min="29" max="35" width="9" style="115" hidden="1" customWidth="1"/>
    <col min="36" max="36" width="0" style="115" hidden="1" customWidth="1"/>
    <col min="37" max="16384" width="8.625" style="115" hidden="1"/>
  </cols>
  <sheetData>
    <row r="1" spans="1:11" s="114" customFormat="1" ht="18.75" x14ac:dyDescent="0.3">
      <c r="A1" s="114" t="str">
        <f>ClientName</f>
        <v>City of Garden Grove</v>
      </c>
    </row>
    <row r="2" spans="1:11" ht="14.25" x14ac:dyDescent="0.2">
      <c r="A2" s="115" t="s">
        <v>82</v>
      </c>
    </row>
    <row r="3" spans="1:11" ht="14.25" x14ac:dyDescent="0.2">
      <c r="A3" s="115" t="s">
        <v>830</v>
      </c>
      <c r="C3" s="116"/>
      <c r="D3" s="179" t="s">
        <v>1501</v>
      </c>
      <c r="E3" s="179"/>
      <c r="F3" s="179"/>
      <c r="G3" s="179"/>
      <c r="H3" s="179"/>
      <c r="I3" s="179"/>
    </row>
    <row r="4" spans="1:11" ht="18.600000000000001" customHeight="1" x14ac:dyDescent="0.2">
      <c r="A4" s="177" t="s">
        <v>32</v>
      </c>
      <c r="B4" s="177"/>
      <c r="C4" s="177"/>
      <c r="D4" s="180" t="s">
        <v>94</v>
      </c>
      <c r="E4" s="180"/>
      <c r="F4" s="180"/>
      <c r="G4" s="180"/>
      <c r="H4" s="180"/>
      <c r="I4" s="180"/>
      <c r="J4" s="180" t="s">
        <v>95</v>
      </c>
      <c r="K4" s="117"/>
    </row>
    <row r="5" spans="1:11" ht="18.600000000000001" customHeight="1" x14ac:dyDescent="0.2">
      <c r="A5" s="178"/>
      <c r="B5" s="178"/>
      <c r="C5" s="178"/>
      <c r="D5" s="181"/>
      <c r="E5" s="181"/>
      <c r="F5" s="181"/>
      <c r="G5" s="181"/>
      <c r="H5" s="181"/>
      <c r="I5" s="181"/>
      <c r="J5" s="181"/>
      <c r="K5" s="118"/>
    </row>
    <row r="6" spans="1:11" ht="14.25" x14ac:dyDescent="0.2">
      <c r="A6" s="119"/>
      <c r="B6" s="119"/>
      <c r="C6" s="119"/>
      <c r="D6" s="120" t="s">
        <v>58</v>
      </c>
      <c r="E6" s="121" t="s">
        <v>63</v>
      </c>
      <c r="F6" s="122" t="s">
        <v>67</v>
      </c>
      <c r="G6" s="123" t="s">
        <v>72</v>
      </c>
      <c r="H6" s="124" t="s">
        <v>74</v>
      </c>
      <c r="I6" s="125" t="s">
        <v>76</v>
      </c>
      <c r="J6" s="126" t="str">
        <f>IF(COUNTIF(K7:K99,"invalid")=0,"","Please Correct Invalid Responses")</f>
        <v/>
      </c>
      <c r="K6" s="127" t="s">
        <v>98</v>
      </c>
    </row>
    <row r="7" spans="1:11" s="137" customFormat="1" ht="28.5" x14ac:dyDescent="0.3">
      <c r="A7" s="128" t="s">
        <v>110</v>
      </c>
      <c r="B7" s="129" t="s">
        <v>830</v>
      </c>
      <c r="C7" s="144" t="s">
        <v>266</v>
      </c>
      <c r="D7" s="131"/>
      <c r="E7" s="131"/>
      <c r="F7" s="131"/>
      <c r="G7" s="131"/>
      <c r="H7" s="131"/>
      <c r="I7" s="131"/>
      <c r="J7" s="132"/>
      <c r="K7" s="133" t="str">
        <f t="shared" ref="K7:K40" si="0">IF(C7="","",
IF(OR(A1="x",RIGHT(C7,1)=":"),"",
IF(COUNTA(D7:I7)&gt;1,"Invalid",
IF(D7="x",$D$6,IF(E7="x",$E$6,IF(F7="x",$F$6,IF(G7="x",$G$6,IF(H7="x",$H$6,IF(I7="x",$I$6,"")))))))))</f>
        <v/>
      </c>
    </row>
    <row r="8" spans="1:11" s="137" customFormat="1" ht="42.75" x14ac:dyDescent="0.3">
      <c r="A8" s="128"/>
      <c r="B8" s="129" t="s">
        <v>2190</v>
      </c>
      <c r="C8" s="138" t="s">
        <v>831</v>
      </c>
      <c r="D8" s="146" t="s">
        <v>110</v>
      </c>
      <c r="E8" s="78"/>
      <c r="F8" s="78"/>
      <c r="G8" s="78"/>
      <c r="H8" s="78"/>
      <c r="I8" s="78"/>
      <c r="J8" s="84"/>
      <c r="K8" s="136" t="str">
        <f t="shared" si="0"/>
        <v>SUP</v>
      </c>
    </row>
    <row r="9" spans="1:11" s="137" customFormat="1" ht="57" x14ac:dyDescent="0.3">
      <c r="A9" s="128"/>
      <c r="B9" s="129" t="s">
        <v>2190</v>
      </c>
      <c r="C9" s="138" t="s">
        <v>832</v>
      </c>
      <c r="D9" s="78"/>
      <c r="E9" s="78"/>
      <c r="F9" s="78"/>
      <c r="G9" s="78"/>
      <c r="H9" s="78"/>
      <c r="I9" s="78"/>
      <c r="J9" s="76"/>
      <c r="K9" s="136" t="str">
        <f t="shared" si="0"/>
        <v/>
      </c>
    </row>
    <row r="10" spans="1:11" s="137" customFormat="1" ht="14.25" x14ac:dyDescent="0.3">
      <c r="A10" s="128"/>
      <c r="B10" s="129" t="s">
        <v>2191</v>
      </c>
      <c r="C10" s="139" t="s">
        <v>833</v>
      </c>
      <c r="D10" s="146" t="s">
        <v>110</v>
      </c>
      <c r="E10" s="78"/>
      <c r="F10" s="78"/>
      <c r="G10" s="78"/>
      <c r="H10" s="78"/>
      <c r="I10" s="78"/>
      <c r="J10" s="76"/>
      <c r="K10" s="136" t="str">
        <f t="shared" si="0"/>
        <v>SUP</v>
      </c>
    </row>
    <row r="11" spans="1:11" s="137" customFormat="1" ht="14.25" x14ac:dyDescent="0.3">
      <c r="A11" s="128"/>
      <c r="B11" s="129" t="s">
        <v>2192</v>
      </c>
      <c r="C11" s="139" t="s">
        <v>834</v>
      </c>
      <c r="D11" s="146" t="s">
        <v>110</v>
      </c>
      <c r="E11" s="78"/>
      <c r="F11" s="78"/>
      <c r="G11" s="78"/>
      <c r="H11" s="78"/>
      <c r="I11" s="78"/>
      <c r="J11" s="76"/>
      <c r="K11" s="136" t="str">
        <f t="shared" si="0"/>
        <v>SUP</v>
      </c>
    </row>
    <row r="12" spans="1:11" s="137" customFormat="1" ht="14.25" x14ac:dyDescent="0.3">
      <c r="A12" s="128"/>
      <c r="B12" s="129" t="s">
        <v>2193</v>
      </c>
      <c r="C12" s="139" t="s">
        <v>835</v>
      </c>
      <c r="D12" s="146" t="s">
        <v>110</v>
      </c>
      <c r="E12" s="78"/>
      <c r="F12" s="78"/>
      <c r="G12" s="78"/>
      <c r="H12" s="78"/>
      <c r="I12" s="78"/>
      <c r="J12" s="76"/>
      <c r="K12" s="136" t="str">
        <f t="shared" si="0"/>
        <v>SUP</v>
      </c>
    </row>
    <row r="13" spans="1:11" s="137" customFormat="1" ht="14.25" x14ac:dyDescent="0.3">
      <c r="A13" s="128"/>
      <c r="B13" s="129" t="s">
        <v>2194</v>
      </c>
      <c r="C13" s="139" t="s">
        <v>836</v>
      </c>
      <c r="D13" s="146" t="s">
        <v>110</v>
      </c>
      <c r="E13" s="78"/>
      <c r="F13" s="78"/>
      <c r="G13" s="78"/>
      <c r="H13" s="78"/>
      <c r="I13" s="78"/>
      <c r="J13" s="76"/>
      <c r="K13" s="136" t="str">
        <f t="shared" si="0"/>
        <v/>
      </c>
    </row>
    <row r="14" spans="1:11" s="137" customFormat="1" ht="14.25" x14ac:dyDescent="0.3">
      <c r="A14" s="128"/>
      <c r="B14" s="129" t="s">
        <v>2195</v>
      </c>
      <c r="C14" s="139" t="s">
        <v>837</v>
      </c>
      <c r="D14" s="146" t="s">
        <v>110</v>
      </c>
      <c r="E14" s="78"/>
      <c r="F14" s="78"/>
      <c r="G14" s="78"/>
      <c r="H14" s="78"/>
      <c r="I14" s="78"/>
      <c r="J14" s="76"/>
      <c r="K14" s="136" t="str">
        <f t="shared" si="0"/>
        <v>SUP</v>
      </c>
    </row>
    <row r="15" spans="1:11" s="137" customFormat="1" ht="42.75" x14ac:dyDescent="0.3">
      <c r="A15" s="128"/>
      <c r="B15" s="129" t="s">
        <v>2196</v>
      </c>
      <c r="C15" s="138" t="s">
        <v>1364</v>
      </c>
      <c r="D15" s="78"/>
      <c r="E15" s="146" t="s">
        <v>110</v>
      </c>
      <c r="F15" s="78"/>
      <c r="G15" s="78"/>
      <c r="H15" s="78"/>
      <c r="I15" s="78"/>
      <c r="J15" s="84" t="s">
        <v>2587</v>
      </c>
      <c r="K15" s="136" t="str">
        <f t="shared" si="0"/>
        <v>MOD</v>
      </c>
    </row>
    <row r="16" spans="1:11" s="137" customFormat="1" ht="71.25" x14ac:dyDescent="0.3">
      <c r="A16" s="128"/>
      <c r="B16" s="129" t="s">
        <v>2197</v>
      </c>
      <c r="C16" s="138" t="s">
        <v>838</v>
      </c>
      <c r="D16" s="146" t="s">
        <v>110</v>
      </c>
      <c r="E16" s="78"/>
      <c r="F16" s="78"/>
      <c r="G16" s="78"/>
      <c r="H16" s="78"/>
      <c r="I16" s="78"/>
      <c r="J16" s="76"/>
      <c r="K16" s="136" t="str">
        <f t="shared" si="0"/>
        <v>SUP</v>
      </c>
    </row>
    <row r="17" spans="1:11" s="137" customFormat="1" ht="71.25" x14ac:dyDescent="0.3">
      <c r="A17" s="128"/>
      <c r="B17" s="129" t="s">
        <v>2198</v>
      </c>
      <c r="C17" s="138" t="s">
        <v>839</v>
      </c>
      <c r="D17" s="146" t="s">
        <v>110</v>
      </c>
      <c r="E17" s="78"/>
      <c r="F17" s="78"/>
      <c r="G17" s="78"/>
      <c r="H17" s="78"/>
      <c r="I17" s="78"/>
      <c r="J17" s="76"/>
      <c r="K17" s="136" t="str">
        <f t="shared" si="0"/>
        <v>SUP</v>
      </c>
    </row>
    <row r="18" spans="1:11" s="137" customFormat="1" ht="42.75" x14ac:dyDescent="0.3">
      <c r="A18" s="128"/>
      <c r="B18" s="129" t="s">
        <v>2198</v>
      </c>
      <c r="C18" s="138" t="s">
        <v>840</v>
      </c>
      <c r="D18" s="78"/>
      <c r="E18" s="78"/>
      <c r="F18" s="78"/>
      <c r="G18" s="78"/>
      <c r="H18" s="78"/>
      <c r="I18" s="78"/>
      <c r="J18" s="76"/>
      <c r="K18" s="136" t="str">
        <f t="shared" si="0"/>
        <v/>
      </c>
    </row>
    <row r="19" spans="1:11" s="137" customFormat="1" ht="14.25" x14ac:dyDescent="0.3">
      <c r="A19" s="128"/>
      <c r="B19" s="129" t="s">
        <v>2199</v>
      </c>
      <c r="C19" s="139" t="s">
        <v>841</v>
      </c>
      <c r="D19" s="146" t="s">
        <v>110</v>
      </c>
      <c r="E19" s="78"/>
      <c r="F19" s="78"/>
      <c r="G19" s="78"/>
      <c r="H19" s="78"/>
      <c r="I19" s="78"/>
      <c r="J19" s="76"/>
      <c r="K19" s="136" t="str">
        <f t="shared" si="0"/>
        <v>SUP</v>
      </c>
    </row>
    <row r="20" spans="1:11" s="137" customFormat="1" ht="14.25" x14ac:dyDescent="0.3">
      <c r="A20" s="128"/>
      <c r="B20" s="129" t="s">
        <v>2200</v>
      </c>
      <c r="C20" s="139" t="s">
        <v>842</v>
      </c>
      <c r="D20" s="146" t="s">
        <v>110</v>
      </c>
      <c r="E20" s="78"/>
      <c r="F20" s="78"/>
      <c r="G20" s="78"/>
      <c r="H20" s="78"/>
      <c r="I20" s="78"/>
      <c r="J20" s="76"/>
      <c r="K20" s="136" t="str">
        <f t="shared" si="0"/>
        <v>SUP</v>
      </c>
    </row>
    <row r="21" spans="1:11" s="137" customFormat="1" ht="42.75" x14ac:dyDescent="0.3">
      <c r="A21" s="128"/>
      <c r="B21" s="129" t="s">
        <v>2201</v>
      </c>
      <c r="C21" s="138" t="s">
        <v>843</v>
      </c>
      <c r="D21" s="146" t="s">
        <v>110</v>
      </c>
      <c r="E21" s="78"/>
      <c r="F21" s="78"/>
      <c r="G21" s="78"/>
      <c r="H21" s="78"/>
      <c r="I21" s="78"/>
      <c r="J21" s="76"/>
      <c r="K21" s="136" t="str">
        <f t="shared" si="0"/>
        <v>SUP</v>
      </c>
    </row>
    <row r="22" spans="1:11" s="137" customFormat="1" ht="71.25" x14ac:dyDescent="0.3">
      <c r="A22" s="128"/>
      <c r="B22" s="129" t="s">
        <v>2202</v>
      </c>
      <c r="C22" s="138" t="s">
        <v>844</v>
      </c>
      <c r="D22" s="146" t="s">
        <v>110</v>
      </c>
      <c r="E22" s="78"/>
      <c r="F22" s="78"/>
      <c r="G22" s="78"/>
      <c r="H22" s="78"/>
      <c r="I22" s="78"/>
      <c r="J22" s="76"/>
      <c r="K22" s="136" t="str">
        <f t="shared" si="0"/>
        <v>SUP</v>
      </c>
    </row>
    <row r="23" spans="1:11" s="137" customFormat="1" ht="42.75" x14ac:dyDescent="0.3">
      <c r="A23" s="128"/>
      <c r="B23" s="129" t="s">
        <v>2203</v>
      </c>
      <c r="C23" s="138" t="s">
        <v>845</v>
      </c>
      <c r="D23" s="146" t="s">
        <v>110</v>
      </c>
      <c r="E23" s="78"/>
      <c r="F23" s="78"/>
      <c r="G23" s="78"/>
      <c r="H23" s="78"/>
      <c r="I23" s="78"/>
      <c r="J23" s="76"/>
      <c r="K23" s="136" t="str">
        <f t="shared" si="0"/>
        <v>SUP</v>
      </c>
    </row>
    <row r="24" spans="1:11" s="137" customFormat="1" ht="114" x14ac:dyDescent="0.3">
      <c r="A24" s="128"/>
      <c r="B24" s="129" t="s">
        <v>2204</v>
      </c>
      <c r="C24" s="138" t="s">
        <v>846</v>
      </c>
      <c r="D24" s="146" t="s">
        <v>110</v>
      </c>
      <c r="E24" s="78"/>
      <c r="F24" s="78"/>
      <c r="G24" s="78"/>
      <c r="H24" s="78"/>
      <c r="I24" s="78"/>
      <c r="J24" s="76"/>
      <c r="K24" s="136" t="str">
        <f t="shared" si="0"/>
        <v>SUP</v>
      </c>
    </row>
    <row r="25" spans="1:11" s="137" customFormat="1" ht="42.75" x14ac:dyDescent="0.3">
      <c r="A25" s="128"/>
      <c r="B25" s="129" t="s">
        <v>2205</v>
      </c>
      <c r="C25" s="138" t="s">
        <v>847</v>
      </c>
      <c r="D25" s="146" t="s">
        <v>110</v>
      </c>
      <c r="E25" s="78"/>
      <c r="F25" s="78"/>
      <c r="G25" s="78"/>
      <c r="H25" s="78"/>
      <c r="I25" s="78"/>
      <c r="J25" s="76"/>
      <c r="K25" s="136" t="str">
        <f t="shared" si="0"/>
        <v>SUP</v>
      </c>
    </row>
    <row r="26" spans="1:11" s="137" customFormat="1" ht="57" x14ac:dyDescent="0.3">
      <c r="A26" s="128"/>
      <c r="B26" s="129" t="s">
        <v>2206</v>
      </c>
      <c r="C26" s="138" t="s">
        <v>848</v>
      </c>
      <c r="D26" s="146" t="s">
        <v>110</v>
      </c>
      <c r="E26" s="78"/>
      <c r="F26" s="78"/>
      <c r="G26" s="78"/>
      <c r="H26" s="78"/>
      <c r="I26" s="78"/>
      <c r="J26" s="76"/>
      <c r="K26" s="136" t="str">
        <f t="shared" si="0"/>
        <v>SUP</v>
      </c>
    </row>
    <row r="27" spans="1:11" s="137" customFormat="1" ht="57" x14ac:dyDescent="0.3">
      <c r="A27" s="128"/>
      <c r="B27" s="129" t="s">
        <v>2207</v>
      </c>
      <c r="C27" s="138" t="s">
        <v>849</v>
      </c>
      <c r="D27" s="146" t="s">
        <v>110</v>
      </c>
      <c r="E27" s="78"/>
      <c r="F27" s="78"/>
      <c r="G27" s="78"/>
      <c r="H27" s="78"/>
      <c r="I27" s="78"/>
      <c r="J27" s="76"/>
      <c r="K27" s="136" t="str">
        <f t="shared" si="0"/>
        <v>SUP</v>
      </c>
    </row>
    <row r="28" spans="1:11" s="137" customFormat="1" ht="142.5" x14ac:dyDescent="0.3">
      <c r="A28" s="128"/>
      <c r="B28" s="129" t="s">
        <v>2208</v>
      </c>
      <c r="C28" s="138" t="s">
        <v>850</v>
      </c>
      <c r="D28" s="146" t="s">
        <v>110</v>
      </c>
      <c r="E28" s="78"/>
      <c r="F28" s="78"/>
      <c r="G28" s="78"/>
      <c r="H28" s="78"/>
      <c r="I28" s="78"/>
      <c r="J28" s="84" t="s">
        <v>2599</v>
      </c>
      <c r="K28" s="136" t="str">
        <f t="shared" si="0"/>
        <v>SUP</v>
      </c>
    </row>
    <row r="29" spans="1:11" s="137" customFormat="1" ht="85.5" x14ac:dyDescent="0.3">
      <c r="A29" s="128"/>
      <c r="B29" s="129" t="s">
        <v>2209</v>
      </c>
      <c r="C29" s="138" t="s">
        <v>851</v>
      </c>
      <c r="D29" s="146" t="s">
        <v>110</v>
      </c>
      <c r="E29" s="78"/>
      <c r="F29" s="78"/>
      <c r="G29" s="78"/>
      <c r="H29" s="78"/>
      <c r="I29" s="78"/>
      <c r="J29" s="76"/>
      <c r="K29" s="136" t="str">
        <f t="shared" si="0"/>
        <v>SUP</v>
      </c>
    </row>
    <row r="30" spans="1:11" s="137" customFormat="1" ht="71.25" x14ac:dyDescent="0.3">
      <c r="A30" s="128"/>
      <c r="B30" s="129" t="s">
        <v>2210</v>
      </c>
      <c r="C30" s="138" t="s">
        <v>852</v>
      </c>
      <c r="D30" s="78"/>
      <c r="E30" s="146" t="s">
        <v>110</v>
      </c>
      <c r="F30" s="78"/>
      <c r="G30" s="78"/>
      <c r="H30" s="78"/>
      <c r="I30" s="78"/>
      <c r="J30" s="76"/>
      <c r="K30" s="136" t="str">
        <f t="shared" si="0"/>
        <v>MOD</v>
      </c>
    </row>
    <row r="31" spans="1:11" s="137" customFormat="1" ht="57" x14ac:dyDescent="0.3">
      <c r="A31" s="128"/>
      <c r="B31" s="129" t="s">
        <v>2211</v>
      </c>
      <c r="C31" s="138" t="s">
        <v>853</v>
      </c>
      <c r="D31" s="146" t="s">
        <v>110</v>
      </c>
      <c r="E31" s="78"/>
      <c r="F31" s="78"/>
      <c r="G31" s="78"/>
      <c r="H31" s="78"/>
      <c r="I31" s="78"/>
      <c r="J31" s="76"/>
      <c r="K31" s="136" t="str">
        <f t="shared" si="0"/>
        <v>SUP</v>
      </c>
    </row>
    <row r="32" spans="1:11" s="137" customFormat="1" ht="71.25" x14ac:dyDescent="0.3">
      <c r="A32" s="128"/>
      <c r="B32" s="129" t="s">
        <v>2212</v>
      </c>
      <c r="C32" s="138" t="s">
        <v>854</v>
      </c>
      <c r="D32" s="146" t="s">
        <v>110</v>
      </c>
      <c r="E32" s="78"/>
      <c r="F32" s="78"/>
      <c r="G32" s="78"/>
      <c r="H32" s="78"/>
      <c r="I32" s="78"/>
      <c r="J32" s="76"/>
      <c r="K32" s="136" t="str">
        <f t="shared" si="0"/>
        <v>SUP</v>
      </c>
    </row>
    <row r="33" spans="1:11" s="137" customFormat="1" ht="71.25" x14ac:dyDescent="0.3">
      <c r="A33" s="128"/>
      <c r="B33" s="129" t="s">
        <v>2213</v>
      </c>
      <c r="C33" s="138" t="s">
        <v>855</v>
      </c>
      <c r="D33" s="146" t="s">
        <v>110</v>
      </c>
      <c r="E33" s="78"/>
      <c r="F33" s="78"/>
      <c r="G33" s="78"/>
      <c r="H33" s="78"/>
      <c r="I33" s="78"/>
      <c r="J33" s="76"/>
      <c r="K33" s="136" t="str">
        <f t="shared" si="0"/>
        <v>SUP</v>
      </c>
    </row>
    <row r="34" spans="1:11" s="137" customFormat="1" ht="42.75" x14ac:dyDescent="0.3">
      <c r="A34" s="128"/>
      <c r="B34" s="129" t="s">
        <v>2214</v>
      </c>
      <c r="C34" s="138" t="s">
        <v>856</v>
      </c>
      <c r="D34" s="146" t="s">
        <v>110</v>
      </c>
      <c r="E34" s="78"/>
      <c r="F34" s="78"/>
      <c r="G34" s="78"/>
      <c r="H34" s="78"/>
      <c r="I34" s="78"/>
      <c r="J34" s="76"/>
      <c r="K34" s="136" t="str">
        <f t="shared" si="0"/>
        <v>SUP</v>
      </c>
    </row>
    <row r="35" spans="1:11" s="137" customFormat="1" ht="57" x14ac:dyDescent="0.3">
      <c r="A35" s="128"/>
      <c r="B35" s="129" t="s">
        <v>2215</v>
      </c>
      <c r="C35" s="138" t="s">
        <v>857</v>
      </c>
      <c r="D35" s="146" t="s">
        <v>110</v>
      </c>
      <c r="E35" s="78"/>
      <c r="F35" s="78"/>
      <c r="G35" s="78"/>
      <c r="H35" s="78"/>
      <c r="I35" s="78"/>
      <c r="J35" s="76"/>
      <c r="K35" s="136" t="str">
        <f t="shared" si="0"/>
        <v>SUP</v>
      </c>
    </row>
    <row r="36" spans="1:11" s="137" customFormat="1" ht="42.75" x14ac:dyDescent="0.3">
      <c r="A36" s="128"/>
      <c r="B36" s="129" t="s">
        <v>2216</v>
      </c>
      <c r="C36" s="138" t="s">
        <v>858</v>
      </c>
      <c r="D36" s="146" t="s">
        <v>110</v>
      </c>
      <c r="E36" s="78"/>
      <c r="F36" s="78"/>
      <c r="G36" s="78"/>
      <c r="H36" s="78"/>
      <c r="I36" s="78"/>
      <c r="J36" s="76" t="s">
        <v>2600</v>
      </c>
      <c r="K36" s="136" t="str">
        <f t="shared" si="0"/>
        <v>SUP</v>
      </c>
    </row>
    <row r="37" spans="1:11" s="137" customFormat="1" ht="57" x14ac:dyDescent="0.3">
      <c r="A37" s="128"/>
      <c r="B37" s="129" t="s">
        <v>2217</v>
      </c>
      <c r="C37" s="138" t="s">
        <v>859</v>
      </c>
      <c r="D37" s="146" t="s">
        <v>110</v>
      </c>
      <c r="E37" s="78"/>
      <c r="F37" s="78"/>
      <c r="G37" s="78"/>
      <c r="H37" s="78"/>
      <c r="I37" s="78"/>
      <c r="J37" s="76"/>
      <c r="K37" s="136" t="str">
        <f t="shared" si="0"/>
        <v>SUP</v>
      </c>
    </row>
    <row r="38" spans="1:11" s="137" customFormat="1" ht="114" x14ac:dyDescent="0.3">
      <c r="A38" s="128"/>
      <c r="B38" s="129" t="s">
        <v>2218</v>
      </c>
      <c r="C38" s="138" t="s">
        <v>860</v>
      </c>
      <c r="D38" s="146" t="s">
        <v>110</v>
      </c>
      <c r="E38" s="78"/>
      <c r="F38" s="78"/>
      <c r="G38" s="78"/>
      <c r="H38" s="78"/>
      <c r="I38" s="78"/>
      <c r="J38" s="76"/>
      <c r="K38" s="136" t="str">
        <f t="shared" si="0"/>
        <v>SUP</v>
      </c>
    </row>
    <row r="39" spans="1:11" s="137" customFormat="1" ht="42.75" x14ac:dyDescent="0.3">
      <c r="A39" s="128"/>
      <c r="B39" s="129" t="s">
        <v>2219</v>
      </c>
      <c r="C39" s="138" t="s">
        <v>861</v>
      </c>
      <c r="D39" s="146" t="s">
        <v>110</v>
      </c>
      <c r="E39" s="78"/>
      <c r="F39" s="78"/>
      <c r="G39" s="78"/>
      <c r="H39" s="78"/>
      <c r="I39" s="78"/>
      <c r="J39" s="76"/>
      <c r="K39" s="136" t="str">
        <f t="shared" si="0"/>
        <v>SUP</v>
      </c>
    </row>
    <row r="40" spans="1:11" s="137" customFormat="1" ht="14.25" x14ac:dyDescent="0.3">
      <c r="A40" s="128" t="s">
        <v>110</v>
      </c>
      <c r="B40" s="129" t="s">
        <v>2219</v>
      </c>
      <c r="C40" s="138" t="s">
        <v>862</v>
      </c>
      <c r="D40" s="78"/>
      <c r="E40" s="78"/>
      <c r="F40" s="78"/>
      <c r="G40" s="78"/>
      <c r="H40" s="78"/>
      <c r="I40" s="78"/>
      <c r="J40" s="76"/>
      <c r="K40" s="136" t="str">
        <f t="shared" si="0"/>
        <v/>
      </c>
    </row>
    <row r="41" spans="1:11" s="137" customFormat="1" ht="57" x14ac:dyDescent="0.3">
      <c r="A41" s="128"/>
      <c r="B41" s="129" t="s">
        <v>2220</v>
      </c>
      <c r="C41" s="138" t="s">
        <v>863</v>
      </c>
      <c r="D41" s="146" t="s">
        <v>110</v>
      </c>
      <c r="E41" s="78"/>
      <c r="F41" s="78"/>
      <c r="G41" s="78"/>
      <c r="H41" s="78"/>
      <c r="I41" s="78"/>
      <c r="J41" s="76"/>
      <c r="K41" s="136" t="str">
        <f>IF(C41="","",
IF(OR(A36="x",RIGHT(C41,1)=":"),"",
IF(COUNTA(D41:I41)&gt;1,"Invalid",
IF(D41="x",$D$6,IF(E41="x",$E$6,IF(F41="x",$F$6,IF(G41="x",$G$6,IF(H41="x",$H$6,IF(I41="x",$I$6,"")))))))))</f>
        <v>SUP</v>
      </c>
    </row>
    <row r="42" spans="1:11" s="137" customFormat="1" ht="42.75" x14ac:dyDescent="0.3">
      <c r="A42" s="128"/>
      <c r="B42" s="129" t="s">
        <v>2221</v>
      </c>
      <c r="C42" s="138" t="s">
        <v>864</v>
      </c>
      <c r="D42" s="146" t="s">
        <v>110</v>
      </c>
      <c r="E42" s="78"/>
      <c r="F42" s="78"/>
      <c r="G42" s="78"/>
      <c r="H42" s="78"/>
      <c r="I42" s="78"/>
      <c r="J42" s="76"/>
      <c r="K42" s="136" t="str">
        <f>IF(C42="","",
IF(OR(A37="x",RIGHT(C42,1)=":"),"",
IF(COUNTA(D42:I42)&gt;1,"Invalid",
IF(D42="x",$D$6,IF(E42="x",$E$6,IF(F42="x",$F$6,IF(G42="x",$G$6,IF(H42="x",$H$6,IF(I42="x",$I$6,"")))))))))</f>
        <v>SUP</v>
      </c>
    </row>
    <row r="43" spans="1:11" s="137" customFormat="1" ht="71.25" x14ac:dyDescent="0.3">
      <c r="A43" s="128"/>
      <c r="B43" s="129" t="s">
        <v>2222</v>
      </c>
      <c r="C43" s="138" t="s">
        <v>865</v>
      </c>
      <c r="D43" s="146" t="s">
        <v>110</v>
      </c>
      <c r="E43" s="78"/>
      <c r="F43" s="78"/>
      <c r="G43" s="78"/>
      <c r="H43" s="78"/>
      <c r="I43" s="78"/>
      <c r="J43" s="76"/>
      <c r="K43" s="136" t="str">
        <f>IF(C43="","",
IF(OR(A38="x",RIGHT(C43,1)=":"),"",
IF(COUNTA(D43:I43)&gt;1,"Invalid",
IF(D43="x",$D$6,IF(E43="x",$E$6,IF(F43="x",$F$6,IF(G43="x",$G$6,IF(H43="x",$H$6,IF(I43="x",$I$6,"")))))))))</f>
        <v>SUP</v>
      </c>
    </row>
    <row r="44" spans="1:11" s="137" customFormat="1" ht="71.25" x14ac:dyDescent="0.3">
      <c r="A44" s="128"/>
      <c r="B44" s="129" t="s">
        <v>2223</v>
      </c>
      <c r="C44" s="138" t="s">
        <v>866</v>
      </c>
      <c r="D44" s="78"/>
      <c r="E44" s="78"/>
      <c r="F44" s="78"/>
      <c r="G44" s="146" t="s">
        <v>110</v>
      </c>
      <c r="H44" s="78"/>
      <c r="I44" s="78"/>
      <c r="J44" s="76"/>
      <c r="K44" s="136" t="str">
        <f>IF(C44="","",
IF(OR(A39="x",RIGHT(C44,1)=":"),"",
IF(COUNTA(D44:I44)&gt;1,"Invalid",
IF(D44="x",$D$6,IF(E44="x",$E$6,IF(F44="x",$F$6,IF(G44="x",$G$6,IF(H44="x",$H$6,IF(I44="x",$I$6,"")))))))))</f>
        <v>CST</v>
      </c>
    </row>
    <row r="45" spans="1:11" s="137" customFormat="1" ht="57" x14ac:dyDescent="0.3">
      <c r="A45" s="128"/>
      <c r="B45" s="129" t="s">
        <v>2224</v>
      </c>
      <c r="C45" s="138" t="s">
        <v>867</v>
      </c>
      <c r="D45" s="78"/>
      <c r="E45" s="146"/>
      <c r="F45" s="78"/>
      <c r="G45" s="146" t="s">
        <v>110</v>
      </c>
      <c r="H45" s="78"/>
      <c r="I45" s="78"/>
      <c r="J45" s="76"/>
      <c r="K45" s="136" t="str">
        <f>IF(C45="","",
IF(OR(A40="x",RIGHT(C45,1)=":"),"",
IF(COUNTA(D45:I45)&gt;1,"Invalid",
IF(D45="x",$D$6,IF(E45="x",$E$6,IF(F45="x",$F$6,IF(G45="x",$G$6,IF(H45="x",$H$6,IF(I45="x",$I$6,"")))))))))</f>
        <v/>
      </c>
    </row>
    <row r="46" spans="1:11" s="137" customFormat="1" ht="42.75" x14ac:dyDescent="0.3">
      <c r="A46" s="128"/>
      <c r="B46" s="129" t="s">
        <v>2225</v>
      </c>
      <c r="C46" s="138" t="s">
        <v>868</v>
      </c>
      <c r="D46" s="146" t="s">
        <v>110</v>
      </c>
      <c r="E46" s="78"/>
      <c r="F46" s="78"/>
      <c r="G46" s="78"/>
      <c r="H46" s="78"/>
      <c r="I46" s="78"/>
      <c r="J46" s="76"/>
      <c r="K46" s="136" t="e">
        <f>IF(C46="","",
IF(OR(#REF!="x",RIGHT(C46,1)=":"),"",
IF(COUNTA(D46:I46)&gt;1,"Invalid",
IF(D46="x",$D$6,IF(E46="x",$E$6,IF(F46="x",$F$6,IF(G46="x",$G$6,IF(H46="x",$H$6,IF(I46="x",$I$6,"")))))))))</f>
        <v>#REF!</v>
      </c>
    </row>
    <row r="47" spans="1:11" s="137" customFormat="1" ht="14.25" x14ac:dyDescent="0.3">
      <c r="A47" s="128" t="s">
        <v>110</v>
      </c>
      <c r="B47" s="129" t="s">
        <v>2225</v>
      </c>
      <c r="C47" s="138" t="s">
        <v>869</v>
      </c>
      <c r="D47" s="78"/>
      <c r="E47" s="78"/>
      <c r="F47" s="78"/>
      <c r="G47" s="78"/>
      <c r="H47" s="78"/>
      <c r="I47" s="78"/>
      <c r="J47" s="76"/>
      <c r="K47" s="136" t="str">
        <f t="shared" ref="K47:K78" si="1">IF(C47="","",
IF(OR(A41="x",RIGHT(C47,1)=":"),"",
IF(COUNTA(D47:I47)&gt;1,"Invalid",
IF(D47="x",$D$6,IF(E47="x",$E$6,IF(F47="x",$F$6,IF(G47="x",$G$6,IF(H47="x",$H$6,IF(I47="x",$I$6,"")))))))))</f>
        <v/>
      </c>
    </row>
    <row r="48" spans="1:11" s="137" customFormat="1" ht="57" x14ac:dyDescent="0.3">
      <c r="A48" s="128"/>
      <c r="B48" s="129" t="s">
        <v>2225</v>
      </c>
      <c r="C48" s="138" t="s">
        <v>870</v>
      </c>
      <c r="D48" s="78"/>
      <c r="E48" s="78"/>
      <c r="F48" s="78"/>
      <c r="G48" s="78"/>
      <c r="H48" s="78"/>
      <c r="I48" s="78"/>
      <c r="J48" s="76"/>
      <c r="K48" s="136" t="str">
        <f t="shared" si="1"/>
        <v/>
      </c>
    </row>
    <row r="49" spans="1:11" s="137" customFormat="1" ht="14.25" x14ac:dyDescent="0.3">
      <c r="A49" s="128"/>
      <c r="B49" s="129" t="s">
        <v>2226</v>
      </c>
      <c r="C49" s="139" t="s">
        <v>871</v>
      </c>
      <c r="D49" s="146" t="s">
        <v>110</v>
      </c>
      <c r="E49" s="78"/>
      <c r="F49" s="78"/>
      <c r="G49" s="78"/>
      <c r="H49" s="78"/>
      <c r="I49" s="78"/>
      <c r="J49" s="76"/>
      <c r="K49" s="136" t="str">
        <f t="shared" si="1"/>
        <v>SUP</v>
      </c>
    </row>
    <row r="50" spans="1:11" s="137" customFormat="1" ht="14.25" x14ac:dyDescent="0.3">
      <c r="A50" s="128"/>
      <c r="B50" s="129" t="s">
        <v>2227</v>
      </c>
      <c r="C50" s="139" t="s">
        <v>872</v>
      </c>
      <c r="D50" s="146" t="s">
        <v>110</v>
      </c>
      <c r="E50" s="78"/>
      <c r="F50" s="78"/>
      <c r="G50" s="78"/>
      <c r="H50" s="78"/>
      <c r="I50" s="78"/>
      <c r="J50" s="76"/>
      <c r="K50" s="136" t="str">
        <f t="shared" si="1"/>
        <v>SUP</v>
      </c>
    </row>
    <row r="51" spans="1:11" s="137" customFormat="1" ht="28.5" x14ac:dyDescent="0.3">
      <c r="A51" s="128"/>
      <c r="B51" s="129" t="s">
        <v>2228</v>
      </c>
      <c r="C51" s="139" t="s">
        <v>873</v>
      </c>
      <c r="D51" s="146" t="s">
        <v>110</v>
      </c>
      <c r="E51" s="78"/>
      <c r="F51" s="78"/>
      <c r="G51" s="78"/>
      <c r="H51" s="78"/>
      <c r="I51" s="78"/>
      <c r="J51" s="76"/>
      <c r="K51" s="136" t="str">
        <f t="shared" si="1"/>
        <v>SUP</v>
      </c>
    </row>
    <row r="52" spans="1:11" s="137" customFormat="1" ht="14.25" x14ac:dyDescent="0.3">
      <c r="A52" s="128"/>
      <c r="B52" s="129" t="s">
        <v>2229</v>
      </c>
      <c r="C52" s="139" t="s">
        <v>874</v>
      </c>
      <c r="D52" s="146" t="s">
        <v>110</v>
      </c>
      <c r="E52" s="78"/>
      <c r="F52" s="78"/>
      <c r="G52" s="78"/>
      <c r="H52" s="78"/>
      <c r="I52" s="78"/>
      <c r="J52" s="76"/>
      <c r="K52" s="136" t="str">
        <f t="shared" si="1"/>
        <v>SUP</v>
      </c>
    </row>
    <row r="53" spans="1:11" s="137" customFormat="1" ht="14.25" x14ac:dyDescent="0.3">
      <c r="A53" s="128"/>
      <c r="B53" s="129" t="s">
        <v>2230</v>
      </c>
      <c r="C53" s="139" t="s">
        <v>875</v>
      </c>
      <c r="D53" s="146" t="s">
        <v>110</v>
      </c>
      <c r="E53" s="78"/>
      <c r="F53" s="78"/>
      <c r="G53" s="78"/>
      <c r="H53" s="78"/>
      <c r="I53" s="78"/>
      <c r="J53" s="76"/>
      <c r="K53" s="136" t="str">
        <f t="shared" si="1"/>
        <v/>
      </c>
    </row>
    <row r="54" spans="1:11" s="137" customFormat="1" ht="14.25" x14ac:dyDescent="0.3">
      <c r="A54" s="128"/>
      <c r="B54" s="129" t="s">
        <v>2231</v>
      </c>
      <c r="C54" s="139" t="s">
        <v>876</v>
      </c>
      <c r="D54" s="146" t="s">
        <v>110</v>
      </c>
      <c r="E54" s="78"/>
      <c r="F54" s="78"/>
      <c r="G54" s="78"/>
      <c r="H54" s="78"/>
      <c r="I54" s="78"/>
      <c r="J54" s="76"/>
      <c r="K54" s="136" t="str">
        <f t="shared" si="1"/>
        <v>SUP</v>
      </c>
    </row>
    <row r="55" spans="1:11" s="137" customFormat="1" ht="14.25" x14ac:dyDescent="0.3">
      <c r="A55" s="128"/>
      <c r="B55" s="129" t="s">
        <v>2232</v>
      </c>
      <c r="C55" s="139" t="s">
        <v>496</v>
      </c>
      <c r="D55" s="146" t="s">
        <v>110</v>
      </c>
      <c r="E55" s="78"/>
      <c r="F55" s="78"/>
      <c r="G55" s="78"/>
      <c r="H55" s="78"/>
      <c r="I55" s="78"/>
      <c r="J55" s="76"/>
      <c r="K55" s="136" t="str">
        <f t="shared" si="1"/>
        <v>SUP</v>
      </c>
    </row>
    <row r="56" spans="1:11" s="137" customFormat="1" ht="57" x14ac:dyDescent="0.3">
      <c r="A56" s="128"/>
      <c r="B56" s="129" t="s">
        <v>2233</v>
      </c>
      <c r="C56" s="138" t="s">
        <v>877</v>
      </c>
      <c r="D56" s="146" t="s">
        <v>110</v>
      </c>
      <c r="E56" s="78"/>
      <c r="F56" s="78"/>
      <c r="G56" s="78"/>
      <c r="H56" s="78"/>
      <c r="I56" s="78"/>
      <c r="J56" s="76"/>
      <c r="K56" s="136" t="str">
        <f t="shared" si="1"/>
        <v>SUP</v>
      </c>
    </row>
    <row r="57" spans="1:11" s="137" customFormat="1" ht="99.75" x14ac:dyDescent="0.3">
      <c r="A57" s="128"/>
      <c r="B57" s="129" t="s">
        <v>2234</v>
      </c>
      <c r="C57" s="138" t="s">
        <v>878</v>
      </c>
      <c r="D57" s="146" t="s">
        <v>110</v>
      </c>
      <c r="E57" s="78"/>
      <c r="F57" s="78"/>
      <c r="G57" s="78"/>
      <c r="H57" s="78"/>
      <c r="I57" s="78"/>
      <c r="J57" s="76"/>
      <c r="K57" s="136" t="str">
        <f t="shared" si="1"/>
        <v>SUP</v>
      </c>
    </row>
    <row r="58" spans="1:11" s="137" customFormat="1" ht="42.75" x14ac:dyDescent="0.3">
      <c r="A58" s="128"/>
      <c r="B58" s="129" t="s">
        <v>2235</v>
      </c>
      <c r="C58" s="138" t="s">
        <v>879</v>
      </c>
      <c r="D58" s="146" t="s">
        <v>110</v>
      </c>
      <c r="E58" s="78"/>
      <c r="F58" s="78"/>
      <c r="G58" s="78"/>
      <c r="H58" s="78"/>
      <c r="I58" s="78"/>
      <c r="J58" s="76"/>
      <c r="K58" s="136" t="str">
        <f t="shared" si="1"/>
        <v>SUP</v>
      </c>
    </row>
    <row r="59" spans="1:11" s="137" customFormat="1" ht="42.75" x14ac:dyDescent="0.3">
      <c r="A59" s="128"/>
      <c r="B59" s="129" t="s">
        <v>2236</v>
      </c>
      <c r="C59" s="138" t="s">
        <v>880</v>
      </c>
      <c r="D59" s="146" t="s">
        <v>110</v>
      </c>
      <c r="E59" s="78"/>
      <c r="F59" s="78"/>
      <c r="G59" s="78"/>
      <c r="H59" s="78"/>
      <c r="I59" s="78"/>
      <c r="J59" s="76"/>
      <c r="K59" s="136" t="str">
        <f t="shared" si="1"/>
        <v>SUP</v>
      </c>
    </row>
    <row r="60" spans="1:11" s="137" customFormat="1" ht="42.75" x14ac:dyDescent="0.3">
      <c r="A60" s="128"/>
      <c r="B60" s="129" t="s">
        <v>2237</v>
      </c>
      <c r="C60" s="138" t="s">
        <v>881</v>
      </c>
      <c r="D60" s="146" t="s">
        <v>110</v>
      </c>
      <c r="E60" s="78"/>
      <c r="F60" s="78"/>
      <c r="G60" s="78"/>
      <c r="H60" s="78"/>
      <c r="I60" s="78"/>
      <c r="J60" s="76"/>
      <c r="K60" s="136" t="str">
        <f t="shared" si="1"/>
        <v>SUP</v>
      </c>
    </row>
    <row r="61" spans="1:11" s="137" customFormat="1" ht="42.75" x14ac:dyDescent="0.3">
      <c r="A61" s="128"/>
      <c r="B61" s="129" t="s">
        <v>2238</v>
      </c>
      <c r="C61" s="138" t="s">
        <v>882</v>
      </c>
      <c r="D61" s="146" t="s">
        <v>110</v>
      </c>
      <c r="E61" s="78"/>
      <c r="F61" s="78"/>
      <c r="G61" s="78"/>
      <c r="H61" s="78"/>
      <c r="I61" s="78"/>
      <c r="J61" s="76"/>
      <c r="K61" s="136" t="str">
        <f t="shared" si="1"/>
        <v>SUP</v>
      </c>
    </row>
    <row r="62" spans="1:11" s="137" customFormat="1" ht="14.25" x14ac:dyDescent="0.3">
      <c r="A62" s="128" t="s">
        <v>110</v>
      </c>
      <c r="B62" s="129" t="s">
        <v>2238</v>
      </c>
      <c r="C62" s="138" t="s">
        <v>538</v>
      </c>
      <c r="D62" s="78"/>
      <c r="E62" s="78"/>
      <c r="F62" s="78"/>
      <c r="G62" s="78"/>
      <c r="H62" s="78"/>
      <c r="I62" s="78"/>
      <c r="J62" s="76"/>
      <c r="K62" s="136" t="str">
        <f t="shared" si="1"/>
        <v/>
      </c>
    </row>
    <row r="63" spans="1:11" s="137" customFormat="1" ht="42.75" x14ac:dyDescent="0.3">
      <c r="A63" s="128"/>
      <c r="B63" s="129" t="s">
        <v>2238</v>
      </c>
      <c r="C63" s="138" t="s">
        <v>819</v>
      </c>
      <c r="D63" s="78"/>
      <c r="E63" s="78"/>
      <c r="F63" s="78"/>
      <c r="G63" s="78"/>
      <c r="H63" s="78"/>
      <c r="I63" s="78"/>
      <c r="J63" s="76"/>
      <c r="K63" s="136" t="str">
        <f t="shared" si="1"/>
        <v/>
      </c>
    </row>
    <row r="64" spans="1:11" s="137" customFormat="1" ht="71.25" x14ac:dyDescent="0.3">
      <c r="A64" s="128"/>
      <c r="B64" s="129" t="s">
        <v>2239</v>
      </c>
      <c r="C64" s="139" t="s">
        <v>823</v>
      </c>
      <c r="D64" s="146" t="s">
        <v>110</v>
      </c>
      <c r="E64" s="78"/>
      <c r="F64" s="78"/>
      <c r="G64" s="78"/>
      <c r="H64" s="78"/>
      <c r="I64" s="78"/>
      <c r="J64" s="76" t="s">
        <v>2597</v>
      </c>
      <c r="K64" s="136" t="str">
        <f t="shared" si="1"/>
        <v>SUP</v>
      </c>
    </row>
    <row r="65" spans="1:11" s="137" customFormat="1" ht="85.5" x14ac:dyDescent="0.3">
      <c r="A65" s="128"/>
      <c r="B65" s="129" t="s">
        <v>2240</v>
      </c>
      <c r="C65" s="139" t="s">
        <v>883</v>
      </c>
      <c r="D65" s="146" t="s">
        <v>110</v>
      </c>
      <c r="E65" s="78"/>
      <c r="F65" s="78"/>
      <c r="G65" s="78"/>
      <c r="H65" s="78"/>
      <c r="I65" s="78"/>
      <c r="J65" s="76" t="s">
        <v>2597</v>
      </c>
      <c r="K65" s="136" t="str">
        <f t="shared" si="1"/>
        <v>SUP</v>
      </c>
    </row>
    <row r="66" spans="1:11" s="137" customFormat="1" ht="71.25" x14ac:dyDescent="0.3">
      <c r="A66" s="128"/>
      <c r="B66" s="129" t="s">
        <v>2241</v>
      </c>
      <c r="C66" s="139" t="s">
        <v>884</v>
      </c>
      <c r="D66" s="146" t="s">
        <v>110</v>
      </c>
      <c r="E66" s="78"/>
      <c r="F66" s="78"/>
      <c r="G66" s="78"/>
      <c r="H66" s="78"/>
      <c r="I66" s="78"/>
      <c r="J66" s="76" t="s">
        <v>2597</v>
      </c>
      <c r="K66" s="136" t="str">
        <f t="shared" si="1"/>
        <v>SUP</v>
      </c>
    </row>
    <row r="67" spans="1:11" s="137" customFormat="1" ht="71.25" x14ac:dyDescent="0.3">
      <c r="A67" s="128"/>
      <c r="B67" s="129" t="s">
        <v>2242</v>
      </c>
      <c r="C67" s="139" t="s">
        <v>885</v>
      </c>
      <c r="D67" s="146" t="s">
        <v>110</v>
      </c>
      <c r="E67" s="78"/>
      <c r="F67" s="78"/>
      <c r="G67" s="78"/>
      <c r="H67" s="78"/>
      <c r="I67" s="78"/>
      <c r="J67" s="76" t="s">
        <v>2597</v>
      </c>
      <c r="K67" s="136" t="str">
        <f t="shared" si="1"/>
        <v>SUP</v>
      </c>
    </row>
    <row r="68" spans="1:11" s="137" customFormat="1" ht="71.25" x14ac:dyDescent="0.3">
      <c r="A68" s="128"/>
      <c r="B68" s="129" t="s">
        <v>2243</v>
      </c>
      <c r="C68" s="139" t="s">
        <v>886</v>
      </c>
      <c r="D68" s="146" t="s">
        <v>110</v>
      </c>
      <c r="E68" s="78"/>
      <c r="F68" s="78"/>
      <c r="G68" s="78"/>
      <c r="H68" s="78"/>
      <c r="I68" s="78"/>
      <c r="J68" s="76" t="s">
        <v>2597</v>
      </c>
      <c r="K68" s="136" t="str">
        <f t="shared" si="1"/>
        <v/>
      </c>
    </row>
    <row r="69" spans="1:11" s="137" customFormat="1" ht="71.25" x14ac:dyDescent="0.3">
      <c r="A69" s="128"/>
      <c r="B69" s="129" t="s">
        <v>2244</v>
      </c>
      <c r="C69" s="138" t="s">
        <v>887</v>
      </c>
      <c r="D69" s="146" t="s">
        <v>110</v>
      </c>
      <c r="E69" s="78"/>
      <c r="F69" s="78"/>
      <c r="G69" s="78"/>
      <c r="H69" s="78"/>
      <c r="I69" s="78"/>
      <c r="J69" s="76" t="s">
        <v>2597</v>
      </c>
      <c r="K69" s="136" t="str">
        <f t="shared" si="1"/>
        <v>SUP</v>
      </c>
    </row>
    <row r="70" spans="1:11" s="137" customFormat="1" ht="71.25" x14ac:dyDescent="0.3">
      <c r="A70" s="128"/>
      <c r="B70" s="129" t="s">
        <v>2245</v>
      </c>
      <c r="C70" s="138" t="s">
        <v>888</v>
      </c>
      <c r="D70" s="146" t="s">
        <v>110</v>
      </c>
      <c r="E70" s="78"/>
      <c r="F70" s="78"/>
      <c r="G70" s="78"/>
      <c r="H70" s="78"/>
      <c r="I70" s="78"/>
      <c r="J70" s="76"/>
      <c r="K70" s="136" t="str">
        <f t="shared" si="1"/>
        <v>SUP</v>
      </c>
    </row>
    <row r="71" spans="1:11" s="137" customFormat="1" ht="57" x14ac:dyDescent="0.3">
      <c r="A71" s="128"/>
      <c r="B71" s="129" t="s">
        <v>2246</v>
      </c>
      <c r="C71" s="138" t="s">
        <v>889</v>
      </c>
      <c r="D71" s="146" t="s">
        <v>110</v>
      </c>
      <c r="E71" s="78"/>
      <c r="F71" s="78"/>
      <c r="G71" s="78"/>
      <c r="H71" s="78"/>
      <c r="I71" s="78"/>
      <c r="J71" s="76"/>
      <c r="K71" s="136" t="str">
        <f t="shared" si="1"/>
        <v>SUP</v>
      </c>
    </row>
    <row r="72" spans="1:11" s="137" customFormat="1" ht="14.25" hidden="1" x14ac:dyDescent="0.3">
      <c r="A72" s="128"/>
      <c r="B72" s="129" t="s">
        <v>295</v>
      </c>
      <c r="C72" s="134"/>
      <c r="D72" s="131"/>
      <c r="E72" s="131"/>
      <c r="F72" s="131"/>
      <c r="G72" s="131"/>
      <c r="H72" s="131"/>
      <c r="I72" s="131"/>
      <c r="J72" s="132"/>
      <c r="K72" s="136" t="str">
        <f t="shared" si="1"/>
        <v/>
      </c>
    </row>
    <row r="73" spans="1:11" s="137" customFormat="1" ht="14.25" hidden="1" x14ac:dyDescent="0.3">
      <c r="A73" s="128"/>
      <c r="B73" s="129" t="s">
        <v>295</v>
      </c>
      <c r="C73" s="134"/>
      <c r="D73" s="131"/>
      <c r="E73" s="131"/>
      <c r="F73" s="131"/>
      <c r="G73" s="131"/>
      <c r="H73" s="131"/>
      <c r="I73" s="131"/>
      <c r="J73" s="132"/>
      <c r="K73" s="136" t="str">
        <f t="shared" si="1"/>
        <v/>
      </c>
    </row>
    <row r="74" spans="1:11" s="137" customFormat="1" ht="14.25" hidden="1" x14ac:dyDescent="0.3">
      <c r="A74" s="128"/>
      <c r="B74" s="129" t="s">
        <v>295</v>
      </c>
      <c r="C74" s="134"/>
      <c r="D74" s="131"/>
      <c r="E74" s="131"/>
      <c r="F74" s="131"/>
      <c r="G74" s="131"/>
      <c r="H74" s="131"/>
      <c r="I74" s="131"/>
      <c r="J74" s="132"/>
      <c r="K74" s="136" t="str">
        <f t="shared" si="1"/>
        <v/>
      </c>
    </row>
    <row r="75" spans="1:11" s="137" customFormat="1" ht="14.25" hidden="1" x14ac:dyDescent="0.3">
      <c r="A75" s="128"/>
      <c r="B75" s="129" t="s">
        <v>295</v>
      </c>
      <c r="C75" s="134"/>
      <c r="D75" s="131"/>
      <c r="E75" s="131"/>
      <c r="F75" s="131"/>
      <c r="G75" s="131"/>
      <c r="H75" s="131"/>
      <c r="I75" s="131"/>
      <c r="J75" s="132"/>
      <c r="K75" s="136" t="str">
        <f t="shared" si="1"/>
        <v/>
      </c>
    </row>
    <row r="76" spans="1:11" s="137" customFormat="1" ht="14.25" hidden="1" x14ac:dyDescent="0.3">
      <c r="A76" s="128"/>
      <c r="B76" s="129" t="s">
        <v>295</v>
      </c>
      <c r="C76" s="134"/>
      <c r="D76" s="131"/>
      <c r="E76" s="131"/>
      <c r="F76" s="131"/>
      <c r="G76" s="131"/>
      <c r="H76" s="131"/>
      <c r="I76" s="131"/>
      <c r="J76" s="132"/>
      <c r="K76" s="136" t="str">
        <f t="shared" si="1"/>
        <v/>
      </c>
    </row>
    <row r="77" spans="1:11" s="137" customFormat="1" ht="14.25" hidden="1" x14ac:dyDescent="0.3">
      <c r="A77" s="128"/>
      <c r="B77" s="129" t="s">
        <v>295</v>
      </c>
      <c r="C77" s="134"/>
      <c r="D77" s="131"/>
      <c r="E77" s="131"/>
      <c r="F77" s="131"/>
      <c r="G77" s="131"/>
      <c r="H77" s="131"/>
      <c r="I77" s="131"/>
      <c r="J77" s="132"/>
      <c r="K77" s="136" t="str">
        <f t="shared" si="1"/>
        <v/>
      </c>
    </row>
    <row r="78" spans="1:11" s="137" customFormat="1" ht="14.25" hidden="1" x14ac:dyDescent="0.3">
      <c r="A78" s="128"/>
      <c r="B78" s="129" t="s">
        <v>295</v>
      </c>
      <c r="C78" s="134"/>
      <c r="D78" s="131"/>
      <c r="E78" s="131"/>
      <c r="F78" s="131"/>
      <c r="G78" s="131"/>
      <c r="H78" s="131"/>
      <c r="I78" s="131"/>
      <c r="J78" s="132"/>
      <c r="K78" s="136" t="str">
        <f t="shared" si="1"/>
        <v/>
      </c>
    </row>
    <row r="79" spans="1:11" s="137" customFormat="1" ht="14.25" hidden="1" x14ac:dyDescent="0.3">
      <c r="A79" s="128"/>
      <c r="B79" s="129" t="s">
        <v>295</v>
      </c>
      <c r="C79" s="134"/>
      <c r="D79" s="131"/>
      <c r="E79" s="131"/>
      <c r="F79" s="131"/>
      <c r="G79" s="131"/>
      <c r="H79" s="131"/>
      <c r="I79" s="131"/>
      <c r="J79" s="132"/>
      <c r="K79" s="136" t="str">
        <f t="shared" ref="K79:K99" si="2">IF(C79="","",
IF(OR(A73="x",RIGHT(C79,1)=":"),"",
IF(COUNTA(D79:I79)&gt;1,"Invalid",
IF(D79="x",$D$6,IF(E79="x",$E$6,IF(F79="x",$F$6,IF(G79="x",$G$6,IF(H79="x",$H$6,IF(I79="x",$I$6,"")))))))))</f>
        <v/>
      </c>
    </row>
    <row r="80" spans="1:11" s="137" customFormat="1" ht="14.25" hidden="1" x14ac:dyDescent="0.3">
      <c r="A80" s="128"/>
      <c r="B80" s="129" t="s">
        <v>295</v>
      </c>
      <c r="C80" s="134"/>
      <c r="D80" s="131"/>
      <c r="E80" s="131"/>
      <c r="F80" s="131"/>
      <c r="G80" s="131"/>
      <c r="H80" s="131"/>
      <c r="I80" s="131"/>
      <c r="J80" s="132"/>
      <c r="K80" s="136" t="str">
        <f t="shared" si="2"/>
        <v/>
      </c>
    </row>
    <row r="81" spans="1:11" s="137" customFormat="1" ht="14.25" hidden="1" x14ac:dyDescent="0.3">
      <c r="A81" s="128"/>
      <c r="B81" s="129" t="s">
        <v>295</v>
      </c>
      <c r="C81" s="134"/>
      <c r="D81" s="131"/>
      <c r="E81" s="131"/>
      <c r="F81" s="131"/>
      <c r="G81" s="131"/>
      <c r="H81" s="131"/>
      <c r="I81" s="131"/>
      <c r="J81" s="132"/>
      <c r="K81" s="136" t="str">
        <f t="shared" si="2"/>
        <v/>
      </c>
    </row>
    <row r="82" spans="1:11" s="137" customFormat="1" ht="14.25" hidden="1" x14ac:dyDescent="0.3">
      <c r="A82" s="128"/>
      <c r="B82" s="129" t="s">
        <v>295</v>
      </c>
      <c r="C82" s="134"/>
      <c r="D82" s="131"/>
      <c r="E82" s="131"/>
      <c r="F82" s="131"/>
      <c r="G82" s="131"/>
      <c r="H82" s="131"/>
      <c r="I82" s="131"/>
      <c r="J82" s="132"/>
      <c r="K82" s="136" t="str">
        <f t="shared" si="2"/>
        <v/>
      </c>
    </row>
    <row r="83" spans="1:11" s="137" customFormat="1" ht="14.25" hidden="1" x14ac:dyDescent="0.3">
      <c r="A83" s="128"/>
      <c r="B83" s="129" t="s">
        <v>295</v>
      </c>
      <c r="C83" s="134"/>
      <c r="D83" s="131"/>
      <c r="E83" s="131"/>
      <c r="F83" s="131"/>
      <c r="G83" s="131"/>
      <c r="H83" s="131"/>
      <c r="I83" s="131"/>
      <c r="J83" s="132"/>
      <c r="K83" s="136" t="str">
        <f t="shared" si="2"/>
        <v/>
      </c>
    </row>
    <row r="84" spans="1:11" s="137" customFormat="1" ht="14.25" hidden="1" x14ac:dyDescent="0.3">
      <c r="A84" s="128"/>
      <c r="B84" s="129" t="s">
        <v>295</v>
      </c>
      <c r="C84" s="134"/>
      <c r="D84" s="131"/>
      <c r="E84" s="131"/>
      <c r="F84" s="131"/>
      <c r="G84" s="131"/>
      <c r="H84" s="131"/>
      <c r="I84" s="131"/>
      <c r="J84" s="132"/>
      <c r="K84" s="136" t="str">
        <f t="shared" si="2"/>
        <v/>
      </c>
    </row>
    <row r="85" spans="1:11" s="137" customFormat="1" ht="14.25" hidden="1" x14ac:dyDescent="0.3">
      <c r="A85" s="128"/>
      <c r="B85" s="129" t="s">
        <v>295</v>
      </c>
      <c r="C85" s="134"/>
      <c r="D85" s="131"/>
      <c r="E85" s="131"/>
      <c r="F85" s="131"/>
      <c r="G85" s="131"/>
      <c r="H85" s="131"/>
      <c r="I85" s="131"/>
      <c r="J85" s="132"/>
      <c r="K85" s="136" t="str">
        <f t="shared" si="2"/>
        <v/>
      </c>
    </row>
    <row r="86" spans="1:11" s="137" customFormat="1" ht="14.25" hidden="1" x14ac:dyDescent="0.3">
      <c r="A86" s="128"/>
      <c r="B86" s="129" t="s">
        <v>295</v>
      </c>
      <c r="C86" s="134"/>
      <c r="D86" s="131"/>
      <c r="E86" s="131"/>
      <c r="F86" s="131"/>
      <c r="G86" s="131"/>
      <c r="H86" s="131"/>
      <c r="I86" s="131"/>
      <c r="J86" s="132"/>
      <c r="K86" s="136" t="str">
        <f t="shared" si="2"/>
        <v/>
      </c>
    </row>
    <row r="87" spans="1:11" s="137" customFormat="1" ht="14.25" hidden="1" x14ac:dyDescent="0.3">
      <c r="A87" s="128"/>
      <c r="B87" s="129" t="s">
        <v>295</v>
      </c>
      <c r="C87" s="134"/>
      <c r="D87" s="131"/>
      <c r="E87" s="131"/>
      <c r="F87" s="131"/>
      <c r="G87" s="131"/>
      <c r="H87" s="131"/>
      <c r="I87" s="131"/>
      <c r="J87" s="132"/>
      <c r="K87" s="136" t="str">
        <f t="shared" si="2"/>
        <v/>
      </c>
    </row>
    <row r="88" spans="1:11" s="137" customFormat="1" ht="14.25" hidden="1" x14ac:dyDescent="0.3">
      <c r="A88" s="128"/>
      <c r="B88" s="129" t="s">
        <v>295</v>
      </c>
      <c r="C88" s="134"/>
      <c r="D88" s="131"/>
      <c r="E88" s="131"/>
      <c r="F88" s="131"/>
      <c r="G88" s="131"/>
      <c r="H88" s="131"/>
      <c r="I88" s="131"/>
      <c r="J88" s="132"/>
      <c r="K88" s="136" t="str">
        <f t="shared" si="2"/>
        <v/>
      </c>
    </row>
    <row r="89" spans="1:11" s="137" customFormat="1" ht="14.25" hidden="1" x14ac:dyDescent="0.3">
      <c r="A89" s="128"/>
      <c r="B89" s="129" t="s">
        <v>295</v>
      </c>
      <c r="C89" s="134"/>
      <c r="D89" s="131"/>
      <c r="E89" s="131"/>
      <c r="F89" s="131"/>
      <c r="G89" s="131"/>
      <c r="H89" s="131"/>
      <c r="I89" s="131"/>
      <c r="J89" s="132"/>
      <c r="K89" s="136" t="str">
        <f t="shared" si="2"/>
        <v/>
      </c>
    </row>
    <row r="90" spans="1:11" s="137" customFormat="1" ht="14.25" hidden="1" x14ac:dyDescent="0.3">
      <c r="A90" s="128"/>
      <c r="B90" s="129" t="s">
        <v>295</v>
      </c>
      <c r="C90" s="134"/>
      <c r="D90" s="131"/>
      <c r="E90" s="131"/>
      <c r="F90" s="131"/>
      <c r="G90" s="131"/>
      <c r="H90" s="131"/>
      <c r="I90" s="131"/>
      <c r="J90" s="132"/>
      <c r="K90" s="136" t="str">
        <f t="shared" si="2"/>
        <v/>
      </c>
    </row>
    <row r="91" spans="1:11" s="137" customFormat="1" ht="14.25" hidden="1" x14ac:dyDescent="0.3">
      <c r="A91" s="128"/>
      <c r="B91" s="129" t="s">
        <v>295</v>
      </c>
      <c r="C91" s="134"/>
      <c r="D91" s="131"/>
      <c r="E91" s="131"/>
      <c r="F91" s="131"/>
      <c r="G91" s="131"/>
      <c r="H91" s="131"/>
      <c r="I91" s="131"/>
      <c r="J91" s="132"/>
      <c r="K91" s="136" t="str">
        <f t="shared" si="2"/>
        <v/>
      </c>
    </row>
    <row r="92" spans="1:11" s="137" customFormat="1" ht="14.25" hidden="1" x14ac:dyDescent="0.3">
      <c r="A92" s="128"/>
      <c r="B92" s="129" t="s">
        <v>295</v>
      </c>
      <c r="C92" s="134"/>
      <c r="D92" s="131"/>
      <c r="E92" s="131"/>
      <c r="F92" s="131"/>
      <c r="G92" s="131"/>
      <c r="H92" s="131"/>
      <c r="I92" s="131"/>
      <c r="J92" s="132"/>
      <c r="K92" s="136" t="str">
        <f t="shared" si="2"/>
        <v/>
      </c>
    </row>
    <row r="93" spans="1:11" s="137" customFormat="1" ht="14.25" hidden="1" x14ac:dyDescent="0.3">
      <c r="A93" s="128"/>
      <c r="B93" s="129" t="s">
        <v>295</v>
      </c>
      <c r="C93" s="134"/>
      <c r="D93" s="131"/>
      <c r="E93" s="131"/>
      <c r="F93" s="131"/>
      <c r="G93" s="131"/>
      <c r="H93" s="131"/>
      <c r="I93" s="131"/>
      <c r="J93" s="132"/>
      <c r="K93" s="136" t="str">
        <f t="shared" si="2"/>
        <v/>
      </c>
    </row>
    <row r="94" spans="1:11" s="137" customFormat="1" ht="14.25" hidden="1" x14ac:dyDescent="0.3">
      <c r="A94" s="128"/>
      <c r="B94" s="129" t="s">
        <v>295</v>
      </c>
      <c r="C94" s="134"/>
      <c r="D94" s="131"/>
      <c r="E94" s="131"/>
      <c r="F94" s="131"/>
      <c r="G94" s="131"/>
      <c r="H94" s="131"/>
      <c r="I94" s="131"/>
      <c r="J94" s="132"/>
      <c r="K94" s="136" t="str">
        <f t="shared" si="2"/>
        <v/>
      </c>
    </row>
    <row r="95" spans="1:11" s="137" customFormat="1" ht="14.25" hidden="1" x14ac:dyDescent="0.3">
      <c r="A95" s="128"/>
      <c r="B95" s="129" t="s">
        <v>295</v>
      </c>
      <c r="C95" s="134"/>
      <c r="D95" s="131"/>
      <c r="E95" s="131"/>
      <c r="F95" s="131"/>
      <c r="G95" s="131"/>
      <c r="H95" s="131"/>
      <c r="I95" s="131"/>
      <c r="J95" s="132"/>
      <c r="K95" s="136" t="str">
        <f t="shared" si="2"/>
        <v/>
      </c>
    </row>
    <row r="96" spans="1:11" s="137" customFormat="1" ht="14.25" hidden="1" x14ac:dyDescent="0.3">
      <c r="A96" s="128"/>
      <c r="B96" s="129" t="s">
        <v>295</v>
      </c>
      <c r="C96" s="134"/>
      <c r="D96" s="131"/>
      <c r="E96" s="131"/>
      <c r="F96" s="131"/>
      <c r="G96" s="131"/>
      <c r="H96" s="131"/>
      <c r="I96" s="131"/>
      <c r="J96" s="132"/>
      <c r="K96" s="136" t="str">
        <f t="shared" si="2"/>
        <v/>
      </c>
    </row>
    <row r="97" spans="1:11" s="137" customFormat="1" ht="14.25" hidden="1" x14ac:dyDescent="0.3">
      <c r="A97" s="128"/>
      <c r="B97" s="129" t="s">
        <v>295</v>
      </c>
      <c r="C97" s="134"/>
      <c r="D97" s="131"/>
      <c r="E97" s="131"/>
      <c r="F97" s="131"/>
      <c r="G97" s="131"/>
      <c r="H97" s="131"/>
      <c r="I97" s="131"/>
      <c r="J97" s="132"/>
      <c r="K97" s="136" t="str">
        <f t="shared" si="2"/>
        <v/>
      </c>
    </row>
    <row r="98" spans="1:11" s="137" customFormat="1" ht="14.25" hidden="1" x14ac:dyDescent="0.3">
      <c r="A98" s="128"/>
      <c r="B98" s="129" t="s">
        <v>295</v>
      </c>
      <c r="C98" s="134"/>
      <c r="D98" s="131"/>
      <c r="E98" s="131"/>
      <c r="F98" s="131"/>
      <c r="G98" s="131"/>
      <c r="H98" s="131"/>
      <c r="I98" s="131"/>
      <c r="J98" s="132"/>
      <c r="K98" s="136" t="str">
        <f t="shared" si="2"/>
        <v/>
      </c>
    </row>
    <row r="99" spans="1:11" s="137" customFormat="1" ht="14.25" hidden="1" x14ac:dyDescent="0.3">
      <c r="A99" s="128"/>
      <c r="B99" s="129" t="s">
        <v>295</v>
      </c>
      <c r="C99" s="134"/>
      <c r="D99" s="131"/>
      <c r="E99" s="131"/>
      <c r="F99" s="131"/>
      <c r="G99" s="131"/>
      <c r="H99" s="131"/>
      <c r="I99" s="131"/>
      <c r="J99" s="132"/>
      <c r="K99" s="136" t="str">
        <f t="shared" si="2"/>
        <v/>
      </c>
    </row>
    <row r="100" spans="1:11" ht="14.1" hidden="1" customHeight="1" x14ac:dyDescent="0.2">
      <c r="K100" s="145"/>
    </row>
    <row r="101" spans="1:11" ht="14.1" hidden="1" customHeight="1" x14ac:dyDescent="0.2">
      <c r="K101" s="145"/>
    </row>
    <row r="102" spans="1:11" ht="14.1" hidden="1" customHeight="1" x14ac:dyDescent="0.2">
      <c r="K102" s="145"/>
    </row>
    <row r="103" spans="1:11" ht="14.1" hidden="1" customHeight="1" x14ac:dyDescent="0.2">
      <c r="K103" s="145"/>
    </row>
    <row r="104" spans="1:11" ht="14.1" hidden="1" customHeight="1" x14ac:dyDescent="0.2">
      <c r="K104" s="145"/>
    </row>
    <row r="105" spans="1:11" ht="14.1" hidden="1" customHeight="1" x14ac:dyDescent="0.2">
      <c r="K105" s="145"/>
    </row>
    <row r="106" spans="1:11" ht="14.1" hidden="1" customHeight="1" x14ac:dyDescent="0.2">
      <c r="K106" s="145"/>
    </row>
    <row r="107" spans="1:11" ht="14.1" hidden="1" customHeight="1" x14ac:dyDescent="0.2">
      <c r="K107" s="145"/>
    </row>
    <row r="108" spans="1:11" ht="14.1" hidden="1" customHeight="1" x14ac:dyDescent="0.2">
      <c r="K108" s="145"/>
    </row>
    <row r="109" spans="1:11" ht="14.1" hidden="1" customHeight="1" x14ac:dyDescent="0.2">
      <c r="K109" s="145"/>
    </row>
    <row r="110" spans="1:11" ht="14.1" hidden="1" customHeight="1" x14ac:dyDescent="0.2">
      <c r="K110" s="145"/>
    </row>
    <row r="111" spans="1:11" ht="14.1" hidden="1" customHeight="1" x14ac:dyDescent="0.2">
      <c r="K111" s="145"/>
    </row>
    <row r="112" spans="1:11" ht="14.1" hidden="1" customHeight="1" x14ac:dyDescent="0.2">
      <c r="K112" s="145"/>
    </row>
    <row r="113" spans="11:11" ht="14.1" hidden="1" customHeight="1" x14ac:dyDescent="0.2">
      <c r="K113" s="145"/>
    </row>
    <row r="114" spans="11:11" ht="14.1" hidden="1" customHeight="1" x14ac:dyDescent="0.2">
      <c r="K114" s="145"/>
    </row>
    <row r="115" spans="11:11" ht="14.1" hidden="1" customHeight="1" x14ac:dyDescent="0.2">
      <c r="K115" s="145"/>
    </row>
    <row r="116" spans="11:11" ht="14.1" hidden="1" customHeight="1" x14ac:dyDescent="0.2">
      <c r="K116" s="145"/>
    </row>
    <row r="117" spans="11:11" ht="14.1" hidden="1" customHeight="1" x14ac:dyDescent="0.2">
      <c r="K117" s="145"/>
    </row>
    <row r="118" spans="11:11" ht="14.1" hidden="1" customHeight="1" x14ac:dyDescent="0.2">
      <c r="K118" s="145"/>
    </row>
    <row r="119" spans="11:11" ht="14.1" hidden="1" customHeight="1" x14ac:dyDescent="0.2">
      <c r="K119" s="145"/>
    </row>
    <row r="120" spans="11:11" ht="14.1" hidden="1" customHeight="1" x14ac:dyDescent="0.2">
      <c r="K120" s="145"/>
    </row>
    <row r="121" spans="11:11" ht="14.1" hidden="1" customHeight="1" x14ac:dyDescent="0.2">
      <c r="K121" s="145"/>
    </row>
    <row r="122" spans="11:11" ht="14.1" hidden="1" customHeight="1" x14ac:dyDescent="0.2">
      <c r="K122" s="145"/>
    </row>
    <row r="123" spans="11:11" ht="14.1" hidden="1" customHeight="1" x14ac:dyDescent="0.2">
      <c r="K123" s="145"/>
    </row>
    <row r="124" spans="11:11" ht="14.1" hidden="1" customHeight="1" x14ac:dyDescent="0.2">
      <c r="K124" s="145"/>
    </row>
    <row r="125" spans="11:11" ht="14.1" hidden="1" customHeight="1" x14ac:dyDescent="0.2">
      <c r="K125" s="145"/>
    </row>
    <row r="126" spans="11:11" ht="14.1" hidden="1" customHeight="1" x14ac:dyDescent="0.2">
      <c r="K126" s="145"/>
    </row>
    <row r="127" spans="11:11" ht="14.1" hidden="1" customHeight="1" x14ac:dyDescent="0.2">
      <c r="K127" s="145"/>
    </row>
    <row r="128" spans="11:11" ht="14.1" hidden="1" customHeight="1" x14ac:dyDescent="0.2">
      <c r="K128" s="145"/>
    </row>
    <row r="129" spans="11:11" ht="14.1" hidden="1" customHeight="1" x14ac:dyDescent="0.2">
      <c r="K129" s="145"/>
    </row>
    <row r="130" spans="11:11" ht="14.1" hidden="1" customHeight="1" x14ac:dyDescent="0.2">
      <c r="K130" s="145"/>
    </row>
    <row r="131" spans="11:11" ht="14.1" hidden="1" customHeight="1" x14ac:dyDescent="0.2">
      <c r="K131" s="145"/>
    </row>
    <row r="132" spans="11:11" ht="14.1" hidden="1" customHeight="1" x14ac:dyDescent="0.2">
      <c r="K132" s="145"/>
    </row>
    <row r="133" spans="11:11" ht="14.1" hidden="1" customHeight="1" x14ac:dyDescent="0.2">
      <c r="K133" s="145"/>
    </row>
    <row r="134" spans="11:11" ht="14.1" hidden="1" customHeight="1" x14ac:dyDescent="0.2">
      <c r="K134" s="145"/>
    </row>
    <row r="135" spans="11:11" ht="14.1" hidden="1" customHeight="1" x14ac:dyDescent="0.2">
      <c r="K135" s="145"/>
    </row>
    <row r="136" spans="11:11" ht="14.1" hidden="1" customHeight="1" x14ac:dyDescent="0.2">
      <c r="K136" s="145"/>
    </row>
    <row r="137" spans="11:11" ht="14.1" hidden="1" customHeight="1" x14ac:dyDescent="0.2">
      <c r="K137" s="145"/>
    </row>
    <row r="138" spans="11:11" ht="14.1" hidden="1" customHeight="1" x14ac:dyDescent="0.2">
      <c r="K138" s="145"/>
    </row>
    <row r="139" spans="11:11" ht="14.1" hidden="1" customHeight="1" x14ac:dyDescent="0.2">
      <c r="K139" s="145"/>
    </row>
    <row r="140" spans="11:11" ht="14.1" hidden="1" customHeight="1" x14ac:dyDescent="0.2">
      <c r="K140" s="145"/>
    </row>
    <row r="141" spans="11:11" ht="14.1" hidden="1" customHeight="1" x14ac:dyDescent="0.2">
      <c r="K141" s="145"/>
    </row>
    <row r="142" spans="11:11" ht="14.1" hidden="1" customHeight="1" x14ac:dyDescent="0.2">
      <c r="K142" s="145"/>
    </row>
    <row r="143" spans="11:11" ht="14.1" hidden="1" customHeight="1" x14ac:dyDescent="0.2">
      <c r="K143" s="145"/>
    </row>
    <row r="144" spans="11:11" ht="14.1" hidden="1" customHeight="1" x14ac:dyDescent="0.2">
      <c r="K144" s="145"/>
    </row>
    <row r="145" spans="11:11" ht="14.1" hidden="1" customHeight="1" x14ac:dyDescent="0.2">
      <c r="K145" s="145"/>
    </row>
    <row r="146" spans="11:11" ht="14.1" hidden="1" customHeight="1" x14ac:dyDescent="0.2">
      <c r="K146" s="145"/>
    </row>
    <row r="147" spans="11:11" ht="14.1" hidden="1" customHeight="1" x14ac:dyDescent="0.2">
      <c r="K147" s="145"/>
    </row>
    <row r="148" spans="11:11" ht="14.1" hidden="1" customHeight="1" x14ac:dyDescent="0.2">
      <c r="K148" s="145"/>
    </row>
    <row r="149" spans="11:11" ht="14.1" hidden="1" customHeight="1" x14ac:dyDescent="0.2">
      <c r="K149" s="145"/>
    </row>
    <row r="150" spans="11:11" ht="14.1" hidden="1" customHeight="1" x14ac:dyDescent="0.2">
      <c r="K150" s="145"/>
    </row>
    <row r="151" spans="11:11" ht="14.1" hidden="1" customHeight="1" x14ac:dyDescent="0.2">
      <c r="K151" s="145"/>
    </row>
    <row r="152" spans="11:11" ht="14.1" hidden="1" customHeight="1" x14ac:dyDescent="0.2">
      <c r="K152" s="145"/>
    </row>
    <row r="153" spans="11:11" ht="14.1" hidden="1" customHeight="1" x14ac:dyDescent="0.2">
      <c r="K153" s="145"/>
    </row>
    <row r="154" spans="11:11" ht="14.1" hidden="1" customHeight="1" x14ac:dyDescent="0.2">
      <c r="K154" s="145"/>
    </row>
    <row r="155" spans="11:11" ht="14.1" hidden="1" customHeight="1" x14ac:dyDescent="0.2">
      <c r="K155" s="145"/>
    </row>
    <row r="156" spans="11:11" ht="14.1" hidden="1" customHeight="1" x14ac:dyDescent="0.2">
      <c r="K156" s="145"/>
    </row>
    <row r="157" spans="11:11" ht="14.1" hidden="1" customHeight="1" x14ac:dyDescent="0.2">
      <c r="K157" s="145"/>
    </row>
    <row r="158" spans="11:11" ht="14.1" hidden="1" customHeight="1" x14ac:dyDescent="0.2">
      <c r="K158" s="145"/>
    </row>
    <row r="159" spans="11:11" ht="14.1" hidden="1" customHeight="1" x14ac:dyDescent="0.2">
      <c r="K159" s="145"/>
    </row>
    <row r="160" spans="11:11" ht="14.1" hidden="1" customHeight="1" x14ac:dyDescent="0.2">
      <c r="K160" s="145"/>
    </row>
    <row r="161" spans="11:11" ht="14.1" hidden="1" customHeight="1" x14ac:dyDescent="0.2">
      <c r="K161" s="145"/>
    </row>
    <row r="162" spans="11:11" ht="14.1" hidden="1" customHeight="1" x14ac:dyDescent="0.2">
      <c r="K162" s="145"/>
    </row>
    <row r="163" spans="11:11" ht="14.1" hidden="1" customHeight="1" x14ac:dyDescent="0.2">
      <c r="K163" s="145"/>
    </row>
    <row r="164" spans="11:11" ht="14.1" hidden="1" customHeight="1" x14ac:dyDescent="0.2">
      <c r="K164" s="145"/>
    </row>
    <row r="165" spans="11:11" ht="14.1" hidden="1" customHeight="1" x14ac:dyDescent="0.2">
      <c r="K165" s="145"/>
    </row>
    <row r="166" spans="11:11" ht="14.1" hidden="1" customHeight="1" x14ac:dyDescent="0.2">
      <c r="K166" s="145"/>
    </row>
    <row r="167" spans="11:11" ht="14.1" hidden="1" customHeight="1" x14ac:dyDescent="0.2">
      <c r="K167" s="145"/>
    </row>
    <row r="168" spans="11:11" ht="14.1" hidden="1" customHeight="1" x14ac:dyDescent="0.2">
      <c r="K168" s="145"/>
    </row>
    <row r="169" spans="11:11" ht="14.1" hidden="1" customHeight="1" x14ac:dyDescent="0.2">
      <c r="K169" s="145"/>
    </row>
    <row r="170" spans="11:11" ht="14.1" hidden="1" customHeight="1" x14ac:dyDescent="0.2">
      <c r="K170" s="145"/>
    </row>
    <row r="171" spans="11:11" ht="14.1" hidden="1" customHeight="1" x14ac:dyDescent="0.2">
      <c r="K171" s="145"/>
    </row>
    <row r="172" spans="11:11" ht="14.1" hidden="1" customHeight="1" x14ac:dyDescent="0.2">
      <c r="K172" s="145"/>
    </row>
    <row r="173" spans="11:11" ht="14.1" hidden="1" customHeight="1" x14ac:dyDescent="0.2">
      <c r="K173" s="145"/>
    </row>
    <row r="174" spans="11:11" ht="14.1" hidden="1" customHeight="1" x14ac:dyDescent="0.2">
      <c r="K174" s="145"/>
    </row>
    <row r="175" spans="11:11" ht="14.1" hidden="1" customHeight="1" x14ac:dyDescent="0.2">
      <c r="K175" s="145"/>
    </row>
    <row r="176" spans="11:11" ht="14.1" hidden="1" customHeight="1" x14ac:dyDescent="0.2">
      <c r="K176" s="145"/>
    </row>
    <row r="177" spans="11:11" ht="14.1" hidden="1" customHeight="1" x14ac:dyDescent="0.2">
      <c r="K177" s="145"/>
    </row>
    <row r="178" spans="11:11" ht="14.1" hidden="1" customHeight="1" x14ac:dyDescent="0.2">
      <c r="K178" s="145"/>
    </row>
    <row r="179" spans="11:11" ht="14.1" hidden="1" customHeight="1" x14ac:dyDescent="0.2">
      <c r="K179" s="145"/>
    </row>
    <row r="180" spans="11:11" ht="14.1" hidden="1" customHeight="1" x14ac:dyDescent="0.2">
      <c r="K180" s="145"/>
    </row>
    <row r="181" spans="11:11" ht="14.1" hidden="1" customHeight="1" x14ac:dyDescent="0.2">
      <c r="K181" s="145"/>
    </row>
    <row r="182" spans="11:11" ht="14.1" hidden="1" customHeight="1" x14ac:dyDescent="0.2">
      <c r="K182" s="145"/>
    </row>
    <row r="183" spans="11:11" ht="14.1" hidden="1" customHeight="1" x14ac:dyDescent="0.2">
      <c r="K183" s="145"/>
    </row>
    <row r="184" spans="11:11" ht="14.1" hidden="1" customHeight="1" x14ac:dyDescent="0.2">
      <c r="K184" s="145"/>
    </row>
    <row r="185" spans="11:11" ht="14.1" hidden="1" customHeight="1" x14ac:dyDescent="0.2">
      <c r="K185" s="145"/>
    </row>
    <row r="186" spans="11:11" ht="14.1" hidden="1" customHeight="1" x14ac:dyDescent="0.2">
      <c r="K186" s="145"/>
    </row>
    <row r="187" spans="11:11" ht="14.1" hidden="1" customHeight="1" x14ac:dyDescent="0.2">
      <c r="K187" s="145"/>
    </row>
    <row r="188" spans="11:11" ht="14.1" hidden="1" customHeight="1" x14ac:dyDescent="0.2">
      <c r="K188" s="145"/>
    </row>
    <row r="189" spans="11:11" ht="14.1" hidden="1" customHeight="1" x14ac:dyDescent="0.2">
      <c r="K189" s="145"/>
    </row>
    <row r="190" spans="11:11" ht="14.1" hidden="1" customHeight="1" x14ac:dyDescent="0.2">
      <c r="K190" s="145"/>
    </row>
    <row r="191" spans="11:11" ht="14.1" hidden="1" customHeight="1" x14ac:dyDescent="0.2">
      <c r="K191" s="145"/>
    </row>
    <row r="192" spans="11:11" ht="14.1" hidden="1" customHeight="1" x14ac:dyDescent="0.2">
      <c r="K192" s="145"/>
    </row>
    <row r="193" spans="11:11" ht="14.1" hidden="1" customHeight="1" x14ac:dyDescent="0.2">
      <c r="K193" s="145"/>
    </row>
    <row r="194" spans="11:11" ht="14.1" hidden="1" customHeight="1" x14ac:dyDescent="0.2">
      <c r="K194" s="145"/>
    </row>
    <row r="195" spans="11:11" ht="14.1" hidden="1" customHeight="1" x14ac:dyDescent="0.2">
      <c r="K195" s="145"/>
    </row>
    <row r="196" spans="11:11" ht="14.1" hidden="1" customHeight="1" x14ac:dyDescent="0.2">
      <c r="K196" s="145"/>
    </row>
    <row r="197" spans="11:11" ht="14.1" hidden="1" customHeight="1" x14ac:dyDescent="0.2">
      <c r="K197" s="145"/>
    </row>
    <row r="198" spans="11:11" ht="14.1" hidden="1" customHeight="1" x14ac:dyDescent="0.2">
      <c r="K198" s="145"/>
    </row>
    <row r="199" spans="11:11" ht="14.1" hidden="1" customHeight="1" x14ac:dyDescent="0.2">
      <c r="K199" s="145"/>
    </row>
    <row r="200" spans="11:11" ht="14.1" hidden="1" customHeight="1" x14ac:dyDescent="0.2">
      <c r="K200" s="145"/>
    </row>
    <row r="201" spans="11:11" ht="14.1" hidden="1" customHeight="1" x14ac:dyDescent="0.2">
      <c r="K201" s="145"/>
    </row>
    <row r="202" spans="11:11" ht="14.1" hidden="1" customHeight="1" x14ac:dyDescent="0.2">
      <c r="K202" s="145"/>
    </row>
    <row r="203" spans="11:11" ht="14.1" hidden="1" customHeight="1" x14ac:dyDescent="0.2">
      <c r="K203" s="145"/>
    </row>
    <row r="204" spans="11:11" ht="14.1" hidden="1" customHeight="1" x14ac:dyDescent="0.2">
      <c r="K204" s="145"/>
    </row>
    <row r="205" spans="11:11" ht="14.1" hidden="1" customHeight="1" x14ac:dyDescent="0.2">
      <c r="K205" s="145"/>
    </row>
    <row r="206" spans="11:11" ht="14.1" hidden="1" customHeight="1" x14ac:dyDescent="0.2">
      <c r="K206" s="145"/>
    </row>
    <row r="207" spans="11:11" ht="14.1" hidden="1" customHeight="1" x14ac:dyDescent="0.2">
      <c r="K207" s="145"/>
    </row>
    <row r="208" spans="11:11" ht="14.1" hidden="1" customHeight="1" x14ac:dyDescent="0.2">
      <c r="K208" s="145"/>
    </row>
    <row r="209" spans="11:11" ht="14.1" hidden="1" customHeight="1" x14ac:dyDescent="0.2">
      <c r="K209" s="145"/>
    </row>
    <row r="210" spans="11:11" ht="14.1" hidden="1" customHeight="1" x14ac:dyDescent="0.2">
      <c r="K210" s="145"/>
    </row>
    <row r="211" spans="11:11" ht="14.1" hidden="1" customHeight="1" x14ac:dyDescent="0.2">
      <c r="K211" s="145"/>
    </row>
    <row r="212" spans="11:11" ht="14.1" hidden="1" customHeight="1" x14ac:dyDescent="0.2">
      <c r="K212" s="145"/>
    </row>
    <row r="213" spans="11:11" ht="14.1" hidden="1" customHeight="1" x14ac:dyDescent="0.2">
      <c r="K213" s="145"/>
    </row>
    <row r="214" spans="11:11" ht="14.1" hidden="1" customHeight="1" x14ac:dyDescent="0.2">
      <c r="K214" s="145"/>
    </row>
    <row r="215" spans="11:11" ht="14.1" hidden="1" customHeight="1" x14ac:dyDescent="0.2">
      <c r="K215" s="145"/>
    </row>
    <row r="216" spans="11:11" ht="14.1" hidden="1" customHeight="1" x14ac:dyDescent="0.2">
      <c r="K216" s="145"/>
    </row>
    <row r="217" spans="11:11" ht="14.1" hidden="1" customHeight="1" x14ac:dyDescent="0.2">
      <c r="K217" s="145"/>
    </row>
    <row r="218" spans="11:11" ht="14.1" hidden="1" customHeight="1" x14ac:dyDescent="0.2">
      <c r="K218" s="145"/>
    </row>
    <row r="219" spans="11:11" ht="14.1" hidden="1" customHeight="1" x14ac:dyDescent="0.2">
      <c r="K219" s="145"/>
    </row>
    <row r="220" spans="11:11" ht="14.1" hidden="1" customHeight="1" x14ac:dyDescent="0.2">
      <c r="K220" s="145"/>
    </row>
    <row r="221" spans="11:11" ht="14.1" hidden="1" customHeight="1" x14ac:dyDescent="0.2">
      <c r="K221" s="145"/>
    </row>
    <row r="222" spans="11:11" ht="14.1" hidden="1" customHeight="1" x14ac:dyDescent="0.2">
      <c r="K222" s="145"/>
    </row>
    <row r="223" spans="11:11" ht="14.1" hidden="1" customHeight="1" x14ac:dyDescent="0.2">
      <c r="K223" s="145"/>
    </row>
    <row r="224" spans="11:11" ht="14.1" hidden="1" customHeight="1" x14ac:dyDescent="0.2">
      <c r="K224" s="145"/>
    </row>
    <row r="225" spans="11:11" ht="14.1" hidden="1" customHeight="1" x14ac:dyDescent="0.2">
      <c r="K225" s="145"/>
    </row>
    <row r="226" spans="11:11" ht="14.1" hidden="1" customHeight="1" x14ac:dyDescent="0.2">
      <c r="K226" s="145"/>
    </row>
    <row r="227" spans="11:11" ht="14.1" hidden="1" customHeight="1" x14ac:dyDescent="0.2">
      <c r="K227" s="145"/>
    </row>
    <row r="228" spans="11:11" ht="14.1" hidden="1" customHeight="1" x14ac:dyDescent="0.2">
      <c r="K228" s="145"/>
    </row>
    <row r="229" spans="11:11" ht="14.1" hidden="1" customHeight="1" x14ac:dyDescent="0.2">
      <c r="K229" s="145"/>
    </row>
    <row r="230" spans="11:11" ht="14.1" hidden="1" customHeight="1" x14ac:dyDescent="0.2">
      <c r="K230" s="145"/>
    </row>
    <row r="231" spans="11:11" ht="14.1" hidden="1" customHeight="1" x14ac:dyDescent="0.2">
      <c r="K231" s="145"/>
    </row>
    <row r="232" spans="11:11" ht="14.1" hidden="1" customHeight="1" x14ac:dyDescent="0.2">
      <c r="K232" s="145"/>
    </row>
    <row r="233" spans="11:11" ht="14.1" hidden="1" customHeight="1" x14ac:dyDescent="0.2">
      <c r="K233" s="145"/>
    </row>
    <row r="234" spans="11:11" ht="14.1" hidden="1" customHeight="1" x14ac:dyDescent="0.2">
      <c r="K234" s="145"/>
    </row>
    <row r="235" spans="11:11" ht="14.1" hidden="1" customHeight="1" x14ac:dyDescent="0.2">
      <c r="K235" s="145"/>
    </row>
    <row r="236" spans="11:11" ht="14.1" hidden="1" customHeight="1" x14ac:dyDescent="0.2">
      <c r="K236" s="145"/>
    </row>
    <row r="237" spans="11:11" ht="14.1" hidden="1" customHeight="1" x14ac:dyDescent="0.2">
      <c r="K237" s="145"/>
    </row>
    <row r="238" spans="11:11" ht="14.1" hidden="1" customHeight="1" x14ac:dyDescent="0.2">
      <c r="K238" s="145"/>
    </row>
    <row r="239" spans="11:11" ht="14.1" hidden="1" customHeight="1" x14ac:dyDescent="0.2">
      <c r="K239" s="145"/>
    </row>
    <row r="240" spans="11:11" ht="14.1" hidden="1" customHeight="1" x14ac:dyDescent="0.2">
      <c r="K240" s="145"/>
    </row>
    <row r="241" spans="11:11" ht="14.1" hidden="1" customHeight="1" x14ac:dyDescent="0.2">
      <c r="K241" s="145"/>
    </row>
    <row r="242" spans="11:11" ht="14.1" hidden="1" customHeight="1" x14ac:dyDescent="0.2">
      <c r="K242" s="145"/>
    </row>
    <row r="243" spans="11:11" ht="14.1" hidden="1" customHeight="1" x14ac:dyDescent="0.2">
      <c r="K243" s="145"/>
    </row>
    <row r="244" spans="11:11" ht="14.1" hidden="1" customHeight="1" x14ac:dyDescent="0.2">
      <c r="K244" s="145"/>
    </row>
    <row r="245" spans="11:11" ht="14.1" hidden="1" customHeight="1" x14ac:dyDescent="0.2">
      <c r="K245" s="145"/>
    </row>
    <row r="246" spans="11:11" ht="14.1" hidden="1" customHeight="1" x14ac:dyDescent="0.2">
      <c r="K246" s="145"/>
    </row>
    <row r="247" spans="11:11" ht="14.1" hidden="1" customHeight="1" x14ac:dyDescent="0.2">
      <c r="K247" s="145"/>
    </row>
    <row r="248" spans="11:11" ht="14.1" hidden="1" customHeight="1" x14ac:dyDescent="0.2">
      <c r="K248" s="145"/>
    </row>
    <row r="249" spans="11:11" ht="14.1" hidden="1" customHeight="1" x14ac:dyDescent="0.2">
      <c r="K249" s="145"/>
    </row>
    <row r="250" spans="11:11" ht="14.1" hidden="1" customHeight="1" x14ac:dyDescent="0.2">
      <c r="K250" s="145"/>
    </row>
    <row r="251" spans="11:11" ht="14.1" hidden="1" customHeight="1" x14ac:dyDescent="0.2">
      <c r="K251" s="145"/>
    </row>
    <row r="252" spans="11:11" ht="14.1" hidden="1" customHeight="1" x14ac:dyDescent="0.2">
      <c r="K252" s="145"/>
    </row>
    <row r="253" spans="11:11" ht="14.1" hidden="1" customHeight="1" x14ac:dyDescent="0.2">
      <c r="K253" s="145"/>
    </row>
    <row r="254" spans="11:11" ht="14.1" hidden="1" customHeight="1" x14ac:dyDescent="0.2">
      <c r="K254" s="145"/>
    </row>
    <row r="255" spans="11:11" ht="14.1" hidden="1" customHeight="1" x14ac:dyDescent="0.2">
      <c r="K255" s="145"/>
    </row>
    <row r="256" spans="11:11" ht="14.1" hidden="1" customHeight="1" x14ac:dyDescent="0.2">
      <c r="K256" s="145"/>
    </row>
    <row r="257" spans="11:11" ht="14.1" hidden="1" customHeight="1" x14ac:dyDescent="0.2">
      <c r="K257" s="145"/>
    </row>
    <row r="258" spans="11:11" ht="14.1" hidden="1" customHeight="1" x14ac:dyDescent="0.2">
      <c r="K258" s="145"/>
    </row>
    <row r="259" spans="11:11" ht="14.1" hidden="1" customHeight="1" x14ac:dyDescent="0.2">
      <c r="K259" s="145"/>
    </row>
    <row r="260" spans="11:11" ht="14.1" hidden="1" customHeight="1" x14ac:dyDescent="0.2">
      <c r="K260" s="145"/>
    </row>
    <row r="261" spans="11:11" ht="14.1" hidden="1" customHeight="1" x14ac:dyDescent="0.2">
      <c r="K261" s="145"/>
    </row>
    <row r="262" spans="11:11" ht="14.1" hidden="1" customHeight="1" x14ac:dyDescent="0.2">
      <c r="K262" s="145"/>
    </row>
    <row r="263" spans="11:11" ht="14.1" hidden="1" customHeight="1" x14ac:dyDescent="0.2">
      <c r="K263" s="145"/>
    </row>
    <row r="264" spans="11:11" ht="14.1" hidden="1" customHeight="1" x14ac:dyDescent="0.2">
      <c r="K264" s="145"/>
    </row>
    <row r="265" spans="11:11" ht="14.1" hidden="1" customHeight="1" x14ac:dyDescent="0.2">
      <c r="K265" s="145"/>
    </row>
    <row r="266" spans="11:11" ht="14.1" hidden="1" customHeight="1" x14ac:dyDescent="0.2">
      <c r="K266" s="145"/>
    </row>
    <row r="267" spans="11:11" ht="14.1" hidden="1" customHeight="1" x14ac:dyDescent="0.2">
      <c r="K267" s="145"/>
    </row>
    <row r="268" spans="11:11" ht="14.1" hidden="1" customHeight="1" x14ac:dyDescent="0.2">
      <c r="K268" s="145"/>
    </row>
    <row r="269" spans="11:11" ht="14.1" hidden="1" customHeight="1" x14ac:dyDescent="0.2">
      <c r="K269" s="145"/>
    </row>
    <row r="270" spans="11:11" ht="14.1" hidden="1" customHeight="1" x14ac:dyDescent="0.2">
      <c r="K270" s="145"/>
    </row>
    <row r="271" spans="11:11" ht="14.1" hidden="1" customHeight="1" x14ac:dyDescent="0.2">
      <c r="K271" s="145"/>
    </row>
    <row r="272" spans="11:11" ht="14.1" hidden="1" customHeight="1" x14ac:dyDescent="0.2">
      <c r="K272" s="145"/>
    </row>
    <row r="273" spans="11:11" ht="14.1" hidden="1" customHeight="1" x14ac:dyDescent="0.2">
      <c r="K273" s="145"/>
    </row>
    <row r="274" spans="11:11" ht="14.1" hidden="1" customHeight="1" x14ac:dyDescent="0.2">
      <c r="K274" s="145"/>
    </row>
    <row r="275" spans="11:11" ht="14.1" hidden="1" customHeight="1" x14ac:dyDescent="0.2">
      <c r="K275" s="145"/>
    </row>
    <row r="276" spans="11:11" ht="14.1" hidden="1" customHeight="1" x14ac:dyDescent="0.2">
      <c r="K276" s="145"/>
    </row>
    <row r="277" spans="11:11" ht="14.1" hidden="1" customHeight="1" x14ac:dyDescent="0.2">
      <c r="K277" s="145"/>
    </row>
    <row r="278" spans="11:11" ht="14.1" hidden="1" customHeight="1" x14ac:dyDescent="0.2">
      <c r="K278" s="145"/>
    </row>
    <row r="279" spans="11:11" ht="14.1" hidden="1" customHeight="1" x14ac:dyDescent="0.2">
      <c r="K279" s="145"/>
    </row>
    <row r="280" spans="11:11" ht="14.1" hidden="1" customHeight="1" x14ac:dyDescent="0.2">
      <c r="K280" s="145"/>
    </row>
    <row r="281" spans="11:11" ht="14.1" hidden="1" customHeight="1" x14ac:dyDescent="0.2">
      <c r="K281" s="145"/>
    </row>
    <row r="282" spans="11:11" ht="14.1" hidden="1" customHeight="1" x14ac:dyDescent="0.2">
      <c r="K282" s="145"/>
    </row>
    <row r="283" spans="11:11" ht="14.1" hidden="1" customHeight="1" x14ac:dyDescent="0.2">
      <c r="K283" s="145"/>
    </row>
    <row r="284" spans="11:11" ht="14.1" hidden="1" customHeight="1" x14ac:dyDescent="0.2">
      <c r="K284" s="145"/>
    </row>
    <row r="285" spans="11:11" ht="14.1" hidden="1" customHeight="1" x14ac:dyDescent="0.2">
      <c r="K285" s="145"/>
    </row>
    <row r="286" spans="11:11" ht="14.1" hidden="1" customHeight="1" x14ac:dyDescent="0.2">
      <c r="K286" s="145"/>
    </row>
    <row r="287" spans="11:11" ht="14.1" hidden="1" customHeight="1" x14ac:dyDescent="0.2">
      <c r="K287" s="145"/>
    </row>
    <row r="288" spans="11:11" ht="14.1" hidden="1" customHeight="1" x14ac:dyDescent="0.2">
      <c r="K288" s="145"/>
    </row>
    <row r="289" spans="11:11" ht="14.1" hidden="1" customHeight="1" x14ac:dyDescent="0.2">
      <c r="K289" s="145"/>
    </row>
    <row r="290" spans="11:11" ht="14.1" hidden="1" customHeight="1" x14ac:dyDescent="0.2">
      <c r="K290" s="145"/>
    </row>
    <row r="291" spans="11:11" ht="14.1" hidden="1" customHeight="1" x14ac:dyDescent="0.2">
      <c r="K291" s="145"/>
    </row>
    <row r="292" spans="11:11" ht="14.1" hidden="1" customHeight="1" x14ac:dyDescent="0.2">
      <c r="K292" s="145"/>
    </row>
    <row r="293" spans="11:11" ht="14.1" hidden="1" customHeight="1" x14ac:dyDescent="0.2">
      <c r="K293" s="145"/>
    </row>
    <row r="294" spans="11:11" ht="14.1" hidden="1" customHeight="1" x14ac:dyDescent="0.2">
      <c r="K294" s="145"/>
    </row>
    <row r="295" spans="11:11" ht="14.1" hidden="1" customHeight="1" x14ac:dyDescent="0.2">
      <c r="K295" s="145"/>
    </row>
    <row r="296" spans="11:11" ht="14.1" hidden="1" customHeight="1" x14ac:dyDescent="0.2">
      <c r="K296" s="145"/>
    </row>
    <row r="297" spans="11:11" ht="14.1" hidden="1" customHeight="1" x14ac:dyDescent="0.2">
      <c r="K297" s="145"/>
    </row>
    <row r="298" spans="11:11" ht="14.1" hidden="1" customHeight="1" x14ac:dyDescent="0.2">
      <c r="K298" s="145"/>
    </row>
    <row r="299" spans="11:11" ht="14.1" hidden="1" customHeight="1" x14ac:dyDescent="0.2">
      <c r="K299" s="145"/>
    </row>
    <row r="300" spans="11:11" ht="14.1" hidden="1" customHeight="1" x14ac:dyDescent="0.2">
      <c r="K300" s="145"/>
    </row>
    <row r="301" spans="11:11" ht="14.1" hidden="1" customHeight="1" x14ac:dyDescent="0.2">
      <c r="K301" s="145"/>
    </row>
    <row r="302" spans="11:11" ht="14.1" hidden="1" customHeight="1" x14ac:dyDescent="0.2">
      <c r="K302" s="145"/>
    </row>
    <row r="303" spans="11:11" ht="14.1" hidden="1" customHeight="1" x14ac:dyDescent="0.2">
      <c r="K303" s="145"/>
    </row>
    <row r="304" spans="11:11" ht="14.1" hidden="1" customHeight="1" x14ac:dyDescent="0.2">
      <c r="K304" s="145"/>
    </row>
    <row r="305" spans="11:11" ht="14.1" hidden="1" customHeight="1" x14ac:dyDescent="0.2">
      <c r="K305" s="145"/>
    </row>
    <row r="306" spans="11:11" ht="14.1" hidden="1" customHeight="1" x14ac:dyDescent="0.2">
      <c r="K306" s="145"/>
    </row>
    <row r="307" spans="11:11" ht="14.1" hidden="1" customHeight="1" x14ac:dyDescent="0.2">
      <c r="K307" s="145"/>
    </row>
    <row r="308" spans="11:11" ht="14.1" hidden="1" customHeight="1" x14ac:dyDescent="0.2">
      <c r="K308" s="145"/>
    </row>
    <row r="309" spans="11:11" ht="14.1" hidden="1" customHeight="1" x14ac:dyDescent="0.2">
      <c r="K309" s="145"/>
    </row>
    <row r="310" spans="11:11" ht="14.1" hidden="1" customHeight="1" x14ac:dyDescent="0.2">
      <c r="K310" s="145"/>
    </row>
    <row r="311" spans="11:11" ht="14.1" hidden="1" customHeight="1" x14ac:dyDescent="0.2">
      <c r="K311" s="145"/>
    </row>
    <row r="312" spans="11:11" ht="14.1" hidden="1" customHeight="1" x14ac:dyDescent="0.2">
      <c r="K312" s="145"/>
    </row>
    <row r="313" spans="11:11" ht="14.1" hidden="1" customHeight="1" x14ac:dyDescent="0.2">
      <c r="K313" s="145"/>
    </row>
    <row r="314" spans="11:11" ht="14.1" hidden="1" customHeight="1" x14ac:dyDescent="0.2">
      <c r="K314" s="145"/>
    </row>
    <row r="315" spans="11:11" ht="14.1" hidden="1" customHeight="1" x14ac:dyDescent="0.2">
      <c r="K315" s="145"/>
    </row>
    <row r="316" spans="11:11" ht="14.1" hidden="1" customHeight="1" x14ac:dyDescent="0.2">
      <c r="K316" s="145"/>
    </row>
    <row r="317" spans="11:11" ht="14.1" hidden="1" customHeight="1" x14ac:dyDescent="0.2">
      <c r="K317" s="145"/>
    </row>
    <row r="318" spans="11:11" ht="14.1" hidden="1" customHeight="1" x14ac:dyDescent="0.2">
      <c r="K318" s="145"/>
    </row>
    <row r="319" spans="11:11" ht="14.1" hidden="1" customHeight="1" x14ac:dyDescent="0.2">
      <c r="K319" s="145"/>
    </row>
    <row r="320" spans="11:11" ht="14.1" hidden="1" customHeight="1" x14ac:dyDescent="0.2">
      <c r="K320" s="145"/>
    </row>
    <row r="321" spans="11:11" ht="14.1" hidden="1" customHeight="1" x14ac:dyDescent="0.2">
      <c r="K321" s="145"/>
    </row>
    <row r="322" spans="11:11" ht="14.1" hidden="1" customHeight="1" x14ac:dyDescent="0.2">
      <c r="K322" s="145"/>
    </row>
    <row r="323" spans="11:11" ht="14.1" hidden="1" customHeight="1" x14ac:dyDescent="0.2">
      <c r="K323" s="145"/>
    </row>
    <row r="324" spans="11:11" ht="14.1" hidden="1" customHeight="1" x14ac:dyDescent="0.2">
      <c r="K324" s="145"/>
    </row>
    <row r="325" spans="11:11" ht="14.1" hidden="1" customHeight="1" x14ac:dyDescent="0.2">
      <c r="K325" s="145"/>
    </row>
    <row r="326" spans="11:11" ht="14.1" hidden="1" customHeight="1" x14ac:dyDescent="0.2">
      <c r="K326" s="145"/>
    </row>
    <row r="327" spans="11:11" ht="14.1" hidden="1" customHeight="1" x14ac:dyDescent="0.2">
      <c r="K327" s="145"/>
    </row>
    <row r="328" spans="11:11" ht="14.1" hidden="1" customHeight="1" x14ac:dyDescent="0.2">
      <c r="K328" s="145"/>
    </row>
    <row r="329" spans="11:11" ht="14.1" hidden="1" customHeight="1" x14ac:dyDescent="0.2">
      <c r="K329" s="145"/>
    </row>
    <row r="330" spans="11:11" ht="14.1" hidden="1" customHeight="1" x14ac:dyDescent="0.2">
      <c r="K330" s="145"/>
    </row>
    <row r="331" spans="11:11" ht="14.1" hidden="1" customHeight="1" x14ac:dyDescent="0.2">
      <c r="K331" s="145"/>
    </row>
    <row r="332" spans="11:11" ht="14.1" hidden="1" customHeight="1" x14ac:dyDescent="0.2">
      <c r="K332" s="145"/>
    </row>
    <row r="333" spans="11:11" ht="14.1" hidden="1" customHeight="1" x14ac:dyDescent="0.2">
      <c r="K333" s="145"/>
    </row>
    <row r="334" spans="11:11" ht="14.1" hidden="1" customHeight="1" x14ac:dyDescent="0.2">
      <c r="K334" s="145"/>
    </row>
    <row r="335" spans="11:11" ht="14.1" hidden="1" customHeight="1" x14ac:dyDescent="0.2">
      <c r="K335" s="145"/>
    </row>
    <row r="336" spans="11:11" ht="14.1" hidden="1" customHeight="1" x14ac:dyDescent="0.2">
      <c r="K336" s="145"/>
    </row>
    <row r="337" spans="11:11" ht="14.1" hidden="1" customHeight="1" x14ac:dyDescent="0.2">
      <c r="K337" s="145"/>
    </row>
    <row r="338" spans="11:11" ht="14.1" hidden="1" customHeight="1" x14ac:dyDescent="0.2">
      <c r="K338" s="145"/>
    </row>
    <row r="339" spans="11:11" ht="14.1" hidden="1" customHeight="1" x14ac:dyDescent="0.2">
      <c r="K339" s="145"/>
    </row>
    <row r="340" spans="11:11" ht="14.1" hidden="1" customHeight="1" x14ac:dyDescent="0.2">
      <c r="K340" s="145"/>
    </row>
    <row r="341" spans="11:11" ht="14.1" hidden="1" customHeight="1" x14ac:dyDescent="0.2">
      <c r="K341" s="145"/>
    </row>
    <row r="342" spans="11:11" ht="14.1" hidden="1" customHeight="1" x14ac:dyDescent="0.2">
      <c r="K342" s="145"/>
    </row>
    <row r="343" spans="11:11" ht="14.1" hidden="1" customHeight="1" x14ac:dyDescent="0.2">
      <c r="K343" s="145"/>
    </row>
    <row r="344" spans="11:11" ht="14.1" hidden="1" customHeight="1" x14ac:dyDescent="0.2">
      <c r="K344" s="145"/>
    </row>
    <row r="345" spans="11:11" ht="14.1" hidden="1" customHeight="1" x14ac:dyDescent="0.2">
      <c r="K345" s="145"/>
    </row>
    <row r="346" spans="11:11" ht="14.1" hidden="1" customHeight="1" x14ac:dyDescent="0.2">
      <c r="K346" s="145"/>
    </row>
    <row r="347" spans="11:11" ht="14.1" hidden="1" customHeight="1" x14ac:dyDescent="0.2">
      <c r="K347" s="145"/>
    </row>
    <row r="348" spans="11:11" ht="14.1" hidden="1" customHeight="1" x14ac:dyDescent="0.2">
      <c r="K348" s="145"/>
    </row>
    <row r="349" spans="11:11" ht="14.1" hidden="1" customHeight="1" x14ac:dyDescent="0.2">
      <c r="K349" s="145"/>
    </row>
    <row r="350" spans="11:11" ht="14.1" hidden="1" customHeight="1" x14ac:dyDescent="0.2">
      <c r="K350" s="145"/>
    </row>
    <row r="351" spans="11:11" ht="14.1" hidden="1" customHeight="1" x14ac:dyDescent="0.2">
      <c r="K351" s="145"/>
    </row>
    <row r="352" spans="11:11" ht="14.1" hidden="1" customHeight="1" x14ac:dyDescent="0.2">
      <c r="K352" s="145"/>
    </row>
    <row r="353" spans="11:11" ht="14.1" hidden="1" customHeight="1" x14ac:dyDescent="0.2">
      <c r="K353" s="145"/>
    </row>
    <row r="354" spans="11:11" ht="14.1" hidden="1" customHeight="1" x14ac:dyDescent="0.2">
      <c r="K354" s="145"/>
    </row>
    <row r="355" spans="11:11" ht="14.1" hidden="1" customHeight="1" x14ac:dyDescent="0.2">
      <c r="K355" s="145"/>
    </row>
    <row r="356" spans="11:11" ht="14.1" hidden="1" customHeight="1" x14ac:dyDescent="0.2">
      <c r="K356" s="145"/>
    </row>
    <row r="357" spans="11:11" ht="14.1" hidden="1" customHeight="1" x14ac:dyDescent="0.2">
      <c r="K357" s="145"/>
    </row>
    <row r="358" spans="11:11" ht="14.1" hidden="1" customHeight="1" x14ac:dyDescent="0.2">
      <c r="K358" s="145"/>
    </row>
    <row r="359" spans="11:11" ht="14.1" hidden="1" customHeight="1" x14ac:dyDescent="0.2">
      <c r="K359" s="145"/>
    </row>
    <row r="360" spans="11:11" ht="14.1" hidden="1" customHeight="1" x14ac:dyDescent="0.2">
      <c r="K360" s="145"/>
    </row>
    <row r="361" spans="11:11" ht="14.1" hidden="1" customHeight="1" x14ac:dyDescent="0.2">
      <c r="K361" s="145"/>
    </row>
    <row r="362" spans="11:11" ht="14.1" hidden="1" customHeight="1" x14ac:dyDescent="0.2">
      <c r="K362" s="145"/>
    </row>
    <row r="363" spans="11:11" ht="14.1" hidden="1" customHeight="1" x14ac:dyDescent="0.2">
      <c r="K363" s="145"/>
    </row>
    <row r="364" spans="11:11" ht="14.1" hidden="1" customHeight="1" x14ac:dyDescent="0.2">
      <c r="K364" s="145"/>
    </row>
    <row r="365" spans="11:11" ht="14.1" hidden="1" customHeight="1" x14ac:dyDescent="0.2">
      <c r="K365" s="145"/>
    </row>
    <row r="366" spans="11:11" ht="14.1" hidden="1" customHeight="1" x14ac:dyDescent="0.2">
      <c r="K366" s="145"/>
    </row>
    <row r="367" spans="11:11" ht="14.1" hidden="1" customHeight="1" x14ac:dyDescent="0.2">
      <c r="K367" s="145"/>
    </row>
    <row r="368" spans="11:11" ht="14.1" hidden="1" customHeight="1" x14ac:dyDescent="0.2">
      <c r="K368" s="145"/>
    </row>
    <row r="369" spans="11:11" ht="14.1" hidden="1" customHeight="1" x14ac:dyDescent="0.2">
      <c r="K369" s="145"/>
    </row>
    <row r="370" spans="11:11" ht="14.1" hidden="1" customHeight="1" x14ac:dyDescent="0.2">
      <c r="K370" s="145"/>
    </row>
    <row r="371" spans="11:11" ht="14.1" hidden="1" customHeight="1" x14ac:dyDescent="0.2">
      <c r="K371" s="145"/>
    </row>
    <row r="372" spans="11:11" ht="14.1" hidden="1" customHeight="1" x14ac:dyDescent="0.2">
      <c r="K372" s="145"/>
    </row>
    <row r="373" spans="11:11" ht="14.1" hidden="1" customHeight="1" x14ac:dyDescent="0.2">
      <c r="K373" s="145"/>
    </row>
    <row r="374" spans="11:11" ht="14.1" hidden="1" customHeight="1" x14ac:dyDescent="0.2">
      <c r="K374" s="145"/>
    </row>
    <row r="375" spans="11:11" ht="14.1" hidden="1" customHeight="1" x14ac:dyDescent="0.2">
      <c r="K375" s="145"/>
    </row>
    <row r="376" spans="11:11" ht="14.1" hidden="1" customHeight="1" x14ac:dyDescent="0.2">
      <c r="K376" s="145"/>
    </row>
    <row r="377" spans="11:11" ht="14.1" hidden="1" customHeight="1" x14ac:dyDescent="0.2">
      <c r="K377" s="145"/>
    </row>
    <row r="378" spans="11:11" ht="14.1" hidden="1" customHeight="1" x14ac:dyDescent="0.2">
      <c r="K378" s="145"/>
    </row>
    <row r="379" spans="11:11" ht="14.1" hidden="1" customHeight="1" x14ac:dyDescent="0.2">
      <c r="K379" s="145"/>
    </row>
    <row r="380" spans="11:11" ht="14.1" hidden="1" customHeight="1" x14ac:dyDescent="0.2">
      <c r="K380" s="145"/>
    </row>
    <row r="381" spans="11:11" ht="14.1" hidden="1" customHeight="1" x14ac:dyDescent="0.2">
      <c r="K381" s="145"/>
    </row>
    <row r="382" spans="11:11" ht="14.1" hidden="1" customHeight="1" x14ac:dyDescent="0.2">
      <c r="K382" s="145"/>
    </row>
    <row r="383" spans="11:11" ht="14.1" hidden="1" customHeight="1" x14ac:dyDescent="0.2">
      <c r="K383" s="145"/>
    </row>
    <row r="384" spans="11:11" ht="14.1" hidden="1" customHeight="1" x14ac:dyDescent="0.2">
      <c r="K384" s="145"/>
    </row>
    <row r="385" spans="11:11" ht="14.1" hidden="1" customHeight="1" x14ac:dyDescent="0.2">
      <c r="K385" s="145"/>
    </row>
    <row r="386" spans="11:11" ht="14.1" hidden="1" customHeight="1" x14ac:dyDescent="0.2">
      <c r="K386" s="145"/>
    </row>
    <row r="387" spans="11:11" ht="14.1" hidden="1" customHeight="1" x14ac:dyDescent="0.2">
      <c r="K387" s="145"/>
    </row>
    <row r="388" spans="11:11" ht="14.1" hidden="1" customHeight="1" x14ac:dyDescent="0.2">
      <c r="K388" s="145"/>
    </row>
    <row r="389" spans="11:11" ht="14.1" hidden="1" customHeight="1" x14ac:dyDescent="0.2">
      <c r="K389" s="145"/>
    </row>
    <row r="390" spans="11:11" ht="14.1" hidden="1" customHeight="1" x14ac:dyDescent="0.2">
      <c r="K390" s="145"/>
    </row>
    <row r="391" spans="11:11" ht="14.1" hidden="1" customHeight="1" x14ac:dyDescent="0.2">
      <c r="K391" s="145"/>
    </row>
    <row r="392" spans="11:11" ht="14.1" hidden="1" customHeight="1" x14ac:dyDescent="0.2">
      <c r="K392" s="145"/>
    </row>
    <row r="393" spans="11:11" ht="14.1" hidden="1" customHeight="1" x14ac:dyDescent="0.2">
      <c r="K393" s="145"/>
    </row>
    <row r="394" spans="11:11" ht="14.1" hidden="1" customHeight="1" x14ac:dyDescent="0.2">
      <c r="K394" s="145"/>
    </row>
    <row r="395" spans="11:11" ht="14.1" hidden="1" customHeight="1" x14ac:dyDescent="0.2">
      <c r="K395" s="145"/>
    </row>
    <row r="396" spans="11:11" ht="14.1" hidden="1" customHeight="1" x14ac:dyDescent="0.2">
      <c r="K396" s="145"/>
    </row>
    <row r="397" spans="11:11" ht="14.1" hidden="1" customHeight="1" x14ac:dyDescent="0.2">
      <c r="K397" s="145"/>
    </row>
    <row r="398" spans="11:11" ht="14.1" hidden="1" customHeight="1" x14ac:dyDescent="0.2">
      <c r="K398" s="145"/>
    </row>
    <row r="399" spans="11:11" ht="14.1" hidden="1" customHeight="1" x14ac:dyDescent="0.2">
      <c r="K399" s="145"/>
    </row>
    <row r="400" spans="11:11" ht="14.1" hidden="1" customHeight="1" x14ac:dyDescent="0.2">
      <c r="K400" s="145"/>
    </row>
    <row r="401" spans="11:11" ht="14.1" hidden="1" customHeight="1" x14ac:dyDescent="0.2">
      <c r="K401" s="145"/>
    </row>
    <row r="402" spans="11:11" ht="14.1" hidden="1" customHeight="1" x14ac:dyDescent="0.2">
      <c r="K402" s="145"/>
    </row>
    <row r="403" spans="11:11" ht="14.1" hidden="1" customHeight="1" x14ac:dyDescent="0.2">
      <c r="K403" s="145"/>
    </row>
    <row r="404" spans="11:11" ht="14.1" hidden="1" customHeight="1" x14ac:dyDescent="0.2">
      <c r="K404" s="145"/>
    </row>
    <row r="405" spans="11:11" ht="14.1" hidden="1" customHeight="1" x14ac:dyDescent="0.2">
      <c r="K405" s="145"/>
    </row>
    <row r="406" spans="11:11" ht="14.1" hidden="1" customHeight="1" x14ac:dyDescent="0.2">
      <c r="K406" s="145"/>
    </row>
    <row r="407" spans="11:11" ht="14.1" hidden="1" customHeight="1" x14ac:dyDescent="0.2">
      <c r="K407" s="145"/>
    </row>
    <row r="408" spans="11:11" ht="14.1" hidden="1" customHeight="1" x14ac:dyDescent="0.2">
      <c r="K408" s="145"/>
    </row>
    <row r="409" spans="11:11" ht="14.1" hidden="1" customHeight="1" x14ac:dyDescent="0.2">
      <c r="K409" s="145"/>
    </row>
    <row r="410" spans="11:11" ht="14.1" hidden="1" customHeight="1" x14ac:dyDescent="0.2">
      <c r="K410" s="145"/>
    </row>
    <row r="411" spans="11:11" ht="14.1" hidden="1" customHeight="1" x14ac:dyDescent="0.2">
      <c r="K411" s="145"/>
    </row>
    <row r="412" spans="11:11" ht="14.1" hidden="1" customHeight="1" x14ac:dyDescent="0.2">
      <c r="K412" s="145"/>
    </row>
    <row r="413" spans="11:11" ht="14.1" hidden="1" customHeight="1" x14ac:dyDescent="0.2">
      <c r="K413" s="145"/>
    </row>
    <row r="414" spans="11:11" ht="14.1" hidden="1" customHeight="1" x14ac:dyDescent="0.2">
      <c r="K414" s="145"/>
    </row>
    <row r="415" spans="11:11" ht="14.1" hidden="1" customHeight="1" x14ac:dyDescent="0.2">
      <c r="K415" s="145"/>
    </row>
    <row r="416" spans="11:11" ht="14.1" hidden="1" customHeight="1" x14ac:dyDescent="0.2">
      <c r="K416" s="145"/>
    </row>
    <row r="417" spans="11:11" ht="14.1" hidden="1" customHeight="1" x14ac:dyDescent="0.2">
      <c r="K417" s="145"/>
    </row>
    <row r="418" spans="11:11" ht="14.1" hidden="1" customHeight="1" x14ac:dyDescent="0.2">
      <c r="K418" s="145"/>
    </row>
    <row r="419" spans="11:11" ht="14.1" hidden="1" customHeight="1" x14ac:dyDescent="0.2">
      <c r="K419" s="145"/>
    </row>
    <row r="420" spans="11:11" ht="14.1" hidden="1" customHeight="1" x14ac:dyDescent="0.2">
      <c r="K420" s="145"/>
    </row>
    <row r="421" spans="11:11" ht="14.1" hidden="1" customHeight="1" x14ac:dyDescent="0.2">
      <c r="K421" s="145"/>
    </row>
    <row r="422" spans="11:11" ht="14.1" hidden="1" customHeight="1" x14ac:dyDescent="0.2">
      <c r="K422" s="145"/>
    </row>
    <row r="423" spans="11:11" ht="14.1" hidden="1" customHeight="1" x14ac:dyDescent="0.2">
      <c r="K423" s="145"/>
    </row>
    <row r="424" spans="11:11" ht="14.1" hidden="1" customHeight="1" x14ac:dyDescent="0.2">
      <c r="K424" s="145"/>
    </row>
    <row r="425" spans="11:11" ht="14.1" hidden="1" customHeight="1" x14ac:dyDescent="0.2">
      <c r="K425" s="145"/>
    </row>
    <row r="426" spans="11:11" ht="14.1" hidden="1" customHeight="1" x14ac:dyDescent="0.2">
      <c r="K426" s="145"/>
    </row>
    <row r="427" spans="11:11" ht="14.1" hidden="1" customHeight="1" x14ac:dyDescent="0.2">
      <c r="K427" s="145"/>
    </row>
    <row r="428" spans="11:11" ht="14.1" hidden="1" customHeight="1" x14ac:dyDescent="0.2">
      <c r="K428" s="145"/>
    </row>
    <row r="429" spans="11:11" ht="14.1" hidden="1" customHeight="1" x14ac:dyDescent="0.2">
      <c r="K429" s="145"/>
    </row>
    <row r="430" spans="11:11" ht="14.1" hidden="1" customHeight="1" x14ac:dyDescent="0.2">
      <c r="K430" s="145"/>
    </row>
    <row r="431" spans="11:11" ht="14.1" hidden="1" customHeight="1" x14ac:dyDescent="0.2">
      <c r="K431" s="145"/>
    </row>
    <row r="432" spans="11:11" ht="14.1" hidden="1" customHeight="1" x14ac:dyDescent="0.2">
      <c r="K432" s="145"/>
    </row>
    <row r="433" spans="11:11" ht="14.1" hidden="1" customHeight="1" x14ac:dyDescent="0.2">
      <c r="K433" s="145"/>
    </row>
    <row r="434" spans="11:11" ht="14.1" hidden="1" customHeight="1" x14ac:dyDescent="0.2">
      <c r="K434" s="145"/>
    </row>
    <row r="435" spans="11:11" ht="14.1" hidden="1" customHeight="1" x14ac:dyDescent="0.2">
      <c r="K435" s="145"/>
    </row>
    <row r="436" spans="11:11" ht="14.1" hidden="1" customHeight="1" x14ac:dyDescent="0.2">
      <c r="K436" s="145"/>
    </row>
    <row r="437" spans="11:11" ht="14.1" hidden="1" customHeight="1" x14ac:dyDescent="0.2">
      <c r="K437" s="145"/>
    </row>
    <row r="438" spans="11:11" ht="14.1" hidden="1" customHeight="1" x14ac:dyDescent="0.2">
      <c r="K438" s="145"/>
    </row>
    <row r="439" spans="11:11" ht="14.1" hidden="1" customHeight="1" x14ac:dyDescent="0.2">
      <c r="K439" s="145"/>
    </row>
    <row r="440" spans="11:11" ht="14.1" hidden="1" customHeight="1" x14ac:dyDescent="0.2">
      <c r="K440" s="145"/>
    </row>
    <row r="441" spans="11:11" ht="14.1" hidden="1" customHeight="1" x14ac:dyDescent="0.2">
      <c r="K441" s="145"/>
    </row>
    <row r="442" spans="11:11" ht="14.1" hidden="1" customHeight="1" x14ac:dyDescent="0.2">
      <c r="K442" s="145"/>
    </row>
    <row r="443" spans="11:11" ht="14.1" hidden="1" customHeight="1" x14ac:dyDescent="0.2">
      <c r="K443" s="145"/>
    </row>
    <row r="444" spans="11:11" ht="14.1" hidden="1" customHeight="1" x14ac:dyDescent="0.2">
      <c r="K444" s="145"/>
    </row>
    <row r="445" spans="11:11" ht="14.1" hidden="1" customHeight="1" x14ac:dyDescent="0.2">
      <c r="K445" s="145"/>
    </row>
    <row r="446" spans="11:11" ht="14.1" hidden="1" customHeight="1" x14ac:dyDescent="0.2">
      <c r="K446" s="145"/>
    </row>
    <row r="447" spans="11:11" ht="14.1" hidden="1" customHeight="1" x14ac:dyDescent="0.2">
      <c r="K447" s="145"/>
    </row>
    <row r="448" spans="11:11" ht="14.1" hidden="1" customHeight="1" x14ac:dyDescent="0.2">
      <c r="K448" s="145"/>
    </row>
    <row r="449" spans="11:11" ht="14.1" hidden="1" customHeight="1" x14ac:dyDescent="0.2">
      <c r="K449" s="145"/>
    </row>
    <row r="450" spans="11:11" ht="14.1" hidden="1" customHeight="1" x14ac:dyDescent="0.2">
      <c r="K450" s="145"/>
    </row>
    <row r="451" spans="11:11" ht="14.1" hidden="1" customHeight="1" x14ac:dyDescent="0.2">
      <c r="K451" s="145"/>
    </row>
    <row r="452" spans="11:11" ht="14.1" hidden="1" customHeight="1" x14ac:dyDescent="0.2">
      <c r="K452" s="145"/>
    </row>
    <row r="453" spans="11:11" ht="14.1" hidden="1" customHeight="1" x14ac:dyDescent="0.2">
      <c r="K453" s="145"/>
    </row>
    <row r="454" spans="11:11" ht="14.1" hidden="1" customHeight="1" x14ac:dyDescent="0.2">
      <c r="K454" s="145"/>
    </row>
    <row r="455" spans="11:11" ht="14.1" hidden="1" customHeight="1" x14ac:dyDescent="0.2">
      <c r="K455" s="145"/>
    </row>
    <row r="456" spans="11:11" ht="14.1" hidden="1" customHeight="1" x14ac:dyDescent="0.2">
      <c r="K456" s="145"/>
    </row>
    <row r="457" spans="11:11" ht="14.1" hidden="1" customHeight="1" x14ac:dyDescent="0.2">
      <c r="K457" s="145"/>
    </row>
    <row r="458" spans="11:11" ht="14.1" hidden="1" customHeight="1" x14ac:dyDescent="0.2">
      <c r="K458" s="145"/>
    </row>
    <row r="459" spans="11:11" ht="14.1" hidden="1" customHeight="1" x14ac:dyDescent="0.2">
      <c r="K459" s="145"/>
    </row>
    <row r="460" spans="11:11" ht="14.1" hidden="1" customHeight="1" x14ac:dyDescent="0.2">
      <c r="K460" s="145"/>
    </row>
    <row r="461" spans="11:11" ht="14.1" hidden="1" customHeight="1" x14ac:dyDescent="0.2">
      <c r="K461" s="145"/>
    </row>
    <row r="462" spans="11:11" ht="14.1" hidden="1" customHeight="1" x14ac:dyDescent="0.2">
      <c r="K462" s="145"/>
    </row>
    <row r="463" spans="11:11" ht="14.1" hidden="1" customHeight="1" x14ac:dyDescent="0.2">
      <c r="K463" s="145"/>
    </row>
    <row r="464" spans="11:11" ht="14.1" hidden="1" customHeight="1" x14ac:dyDescent="0.2">
      <c r="K464" s="145"/>
    </row>
    <row r="465" spans="11:11" ht="14.1" hidden="1" customHeight="1" x14ac:dyDescent="0.2">
      <c r="K465" s="145"/>
    </row>
    <row r="466" spans="11:11" ht="14.1" hidden="1" customHeight="1" x14ac:dyDescent="0.2">
      <c r="K466" s="145"/>
    </row>
    <row r="467" spans="11:11" ht="14.1" hidden="1" customHeight="1" x14ac:dyDescent="0.2">
      <c r="K467" s="145"/>
    </row>
    <row r="468" spans="11:11" ht="14.1" hidden="1" customHeight="1" x14ac:dyDescent="0.2">
      <c r="K468" s="145"/>
    </row>
    <row r="469" spans="11:11" ht="14.1" hidden="1" customHeight="1" x14ac:dyDescent="0.2">
      <c r="K469" s="145"/>
    </row>
    <row r="470" spans="11:11" ht="14.1" hidden="1" customHeight="1" x14ac:dyDescent="0.2">
      <c r="K470" s="145"/>
    </row>
    <row r="471" spans="11:11" ht="14.1" hidden="1" customHeight="1" x14ac:dyDescent="0.2">
      <c r="K471" s="145"/>
    </row>
    <row r="472" spans="11:11" ht="14.1" hidden="1" customHeight="1" x14ac:dyDescent="0.2">
      <c r="K472" s="145"/>
    </row>
    <row r="473" spans="11:11" ht="14.1" hidden="1" customHeight="1" x14ac:dyDescent="0.2">
      <c r="K473" s="145"/>
    </row>
    <row r="474" spans="11:11" ht="14.1" hidden="1" customHeight="1" x14ac:dyDescent="0.2">
      <c r="K474" s="145"/>
    </row>
    <row r="475" spans="11:11" ht="14.1" hidden="1" customHeight="1" x14ac:dyDescent="0.2">
      <c r="K475" s="145"/>
    </row>
    <row r="476" spans="11:11" ht="14.1" hidden="1" customHeight="1" x14ac:dyDescent="0.2">
      <c r="K476" s="145"/>
    </row>
    <row r="477" spans="11:11" ht="14.1" hidden="1" customHeight="1" x14ac:dyDescent="0.2">
      <c r="K477" s="145"/>
    </row>
    <row r="478" spans="11:11" ht="14.1" hidden="1" customHeight="1" x14ac:dyDescent="0.2">
      <c r="K478" s="145"/>
    </row>
    <row r="479" spans="11:11" ht="14.1" hidden="1" customHeight="1" x14ac:dyDescent="0.2">
      <c r="K479" s="145"/>
    </row>
    <row r="480" spans="11:11" ht="14.1" hidden="1" customHeight="1" x14ac:dyDescent="0.2">
      <c r="K480" s="145"/>
    </row>
    <row r="481" spans="11:11" ht="14.1" hidden="1" customHeight="1" x14ac:dyDescent="0.2">
      <c r="K481" s="145"/>
    </row>
    <row r="482" spans="11:11" ht="14.1" hidden="1" customHeight="1" x14ac:dyDescent="0.2">
      <c r="K482" s="145"/>
    </row>
    <row r="483" spans="11:11" ht="14.1" hidden="1" customHeight="1" x14ac:dyDescent="0.2">
      <c r="K483" s="145"/>
    </row>
    <row r="484" spans="11:11" ht="14.1" hidden="1" customHeight="1" x14ac:dyDescent="0.2">
      <c r="K484" s="145"/>
    </row>
    <row r="485" spans="11:11" ht="14.1" hidden="1" customHeight="1" x14ac:dyDescent="0.2">
      <c r="K485" s="145"/>
    </row>
    <row r="486" spans="11:11" ht="14.1" hidden="1" customHeight="1" x14ac:dyDescent="0.2">
      <c r="K486" s="145"/>
    </row>
    <row r="487" spans="11:11" ht="14.1" hidden="1" customHeight="1" x14ac:dyDescent="0.2">
      <c r="K487" s="145"/>
    </row>
    <row r="488" spans="11:11" ht="14.1" hidden="1" customHeight="1" x14ac:dyDescent="0.2">
      <c r="K488" s="145"/>
    </row>
    <row r="489" spans="11:11" ht="14.1" hidden="1" customHeight="1" x14ac:dyDescent="0.2">
      <c r="K489" s="145"/>
    </row>
    <row r="490" spans="11:11" ht="14.1" hidden="1" customHeight="1" x14ac:dyDescent="0.2">
      <c r="K490" s="145"/>
    </row>
    <row r="491" spans="11:11" ht="14.1" hidden="1" customHeight="1" x14ac:dyDescent="0.2">
      <c r="K491" s="145"/>
    </row>
    <row r="492" spans="11:11" ht="14.1" hidden="1" customHeight="1" x14ac:dyDescent="0.2">
      <c r="K492" s="145"/>
    </row>
    <row r="493" spans="11:11" ht="14.1" hidden="1" customHeight="1" x14ac:dyDescent="0.2">
      <c r="K493" s="145"/>
    </row>
    <row r="494" spans="11:11" ht="14.1" hidden="1" customHeight="1" x14ac:dyDescent="0.2">
      <c r="K494" s="145"/>
    </row>
    <row r="495" spans="11:11" ht="14.1" hidden="1" customHeight="1" x14ac:dyDescent="0.2">
      <c r="K495" s="145"/>
    </row>
    <row r="496" spans="11:11" ht="14.1" hidden="1" customHeight="1" x14ac:dyDescent="0.2">
      <c r="K496" s="145"/>
    </row>
    <row r="497" spans="11:11" ht="14.1" hidden="1" customHeight="1" x14ac:dyDescent="0.2">
      <c r="K497" s="145"/>
    </row>
    <row r="498" spans="11:11" ht="14.1" hidden="1" customHeight="1" x14ac:dyDescent="0.2">
      <c r="K498" s="145"/>
    </row>
    <row r="499" spans="11:11" ht="14.1" hidden="1" customHeight="1" x14ac:dyDescent="0.2">
      <c r="K499" s="145"/>
    </row>
    <row r="500" spans="11:11" ht="14.1" hidden="1" customHeight="1" x14ac:dyDescent="0.2">
      <c r="K500" s="145"/>
    </row>
  </sheetData>
  <sheetProtection algorithmName="SHA-512" hashValue="G75co6dgIS1MHjuCp82NE/2BVrjjgHKCeQB5Sz16wF1yHuowXfQhyBiF9LsVc/xSV5TCrf3NNvZ6UdZh8VN5jw==" saltValue="PadZnyB+tho7sYdiN6atRw==" spinCount="100000" sheet="1"/>
  <mergeCells count="4">
    <mergeCell ref="J4:J5"/>
    <mergeCell ref="D3:I3"/>
    <mergeCell ref="A4:C5"/>
    <mergeCell ref="D4:I5"/>
  </mergeCells>
  <conditionalFormatting sqref="A7:A99">
    <cfRule type="expression" dxfId="554" priority="104">
      <formula>A7="x"</formula>
    </cfRule>
  </conditionalFormatting>
  <conditionalFormatting sqref="B7:B99">
    <cfRule type="expression" dxfId="553" priority="80">
      <formula>A7="x"</formula>
    </cfRule>
    <cfRule type="expression" dxfId="552" priority="103">
      <formula>RIGHT(C7,1)=":"</formula>
    </cfRule>
  </conditionalFormatting>
  <conditionalFormatting sqref="E7:K14 E16:K27 F15:I15 K15 E31:K35 F30:K30 E36:I36 K36 E37:K63 E70:K99 E64:I64 K64:K69 E29:K29 E28:I28 K28">
    <cfRule type="expression" dxfId="551" priority="90">
      <formula>$A7="x"</formula>
    </cfRule>
    <cfRule type="expression" dxfId="550" priority="97">
      <formula>RIGHT($C7,1)=":"</formula>
    </cfRule>
  </conditionalFormatting>
  <conditionalFormatting sqref="D7 D9 D15 D18 D30 D32:D64 D72:D99">
    <cfRule type="expression" dxfId="549" priority="82">
      <formula>A7="x"</formula>
    </cfRule>
    <cfRule type="expression" dxfId="548" priority="83">
      <formula>RIGHT(C7,1)=":"</formula>
    </cfRule>
  </conditionalFormatting>
  <conditionalFormatting sqref="D7:J7 D9:J9 E8:J8 D18:J18 E10:J14 D15 F15:I15 E16:J17 E19:J27 D30 F30:J30 E31:J31 D32:J35 D36:I36 D37:J63 D72:J99 D64:I64 E70:J71 E29:J29 E28:I28">
    <cfRule type="expression" dxfId="547" priority="89">
      <formula>$K7="Invalid"</formula>
    </cfRule>
  </conditionalFormatting>
  <conditionalFormatting sqref="D7:I7 D9:I9 E8:I8 D18:I18 E10:I14 D15 F15:I15 E16:I17 E19:I29 D30 F30:I30 E31:I31 D32:I64 D72:I99 E70:I71">
    <cfRule type="expression" dxfId="546" priority="88">
      <formula>AND($K7="Invalid",D7="x")</formula>
    </cfRule>
  </conditionalFormatting>
  <conditionalFormatting sqref="K7:K99">
    <cfRule type="cellIs" dxfId="545" priority="81" operator="equal">
      <formula>"Invalid"</formula>
    </cfRule>
  </conditionalFormatting>
  <conditionalFormatting sqref="C7:C99">
    <cfRule type="expression" dxfId="544" priority="4708">
      <formula>A7="x"</formula>
    </cfRule>
    <cfRule type="expression" dxfId="543" priority="4709">
      <formula>RIGHT(C7,1)=":"</formula>
    </cfRule>
    <cfRule type="expression" dxfId="542" priority="4710">
      <formula>#REF!="D"</formula>
    </cfRule>
    <cfRule type="expression" dxfId="541" priority="4711">
      <formula>#REF!="A"</formula>
    </cfRule>
    <cfRule type="expression" dxfId="540" priority="4712">
      <formula>#REF!="E"</formula>
    </cfRule>
  </conditionalFormatting>
  <conditionalFormatting sqref="J15">
    <cfRule type="expression" dxfId="539" priority="60">
      <formula>$A15="x"</formula>
    </cfRule>
    <cfRule type="expression" dxfId="538" priority="61">
      <formula>RIGHT($C15,1)=":"</formula>
    </cfRule>
  </conditionalFormatting>
  <conditionalFormatting sqref="J15">
    <cfRule type="expression" dxfId="537" priority="59">
      <formula>$K15="Invalid"</formula>
    </cfRule>
  </conditionalFormatting>
  <conditionalFormatting sqref="J36">
    <cfRule type="expression" dxfId="536" priority="57">
      <formula>$A36="x"</formula>
    </cfRule>
    <cfRule type="expression" dxfId="535" priority="58">
      <formula>RIGHT($C36,1)=":"</formula>
    </cfRule>
  </conditionalFormatting>
  <conditionalFormatting sqref="J36">
    <cfRule type="expression" dxfId="534" priority="56">
      <formula>$K36="Invalid"</formula>
    </cfRule>
  </conditionalFormatting>
  <conditionalFormatting sqref="G44">
    <cfRule type="expression" dxfId="533" priority="54">
      <formula>D44="x"</formula>
    </cfRule>
    <cfRule type="expression" dxfId="532" priority="55">
      <formula>RIGHT(F44,1)=":"</formula>
    </cfRule>
  </conditionalFormatting>
  <conditionalFormatting sqref="G45">
    <cfRule type="expression" dxfId="531" priority="52">
      <formula>D45="x"</formula>
    </cfRule>
    <cfRule type="expression" dxfId="530" priority="53">
      <formula>RIGHT(F45,1)=":"</formula>
    </cfRule>
  </conditionalFormatting>
  <conditionalFormatting sqref="G45">
    <cfRule type="expression" dxfId="529" priority="50">
      <formula>D45="x"</formula>
    </cfRule>
    <cfRule type="expression" dxfId="528" priority="51">
      <formula>RIGHT(F45,1)=":"</formula>
    </cfRule>
  </conditionalFormatting>
  <conditionalFormatting sqref="E45">
    <cfRule type="expression" dxfId="527" priority="48">
      <formula>B45="x"</formula>
    </cfRule>
    <cfRule type="expression" dxfId="526" priority="49">
      <formula>RIGHT(D45,1)=":"</formula>
    </cfRule>
  </conditionalFormatting>
  <conditionalFormatting sqref="E45">
    <cfRule type="expression" dxfId="525" priority="46">
      <formula>B45="x"</formula>
    </cfRule>
    <cfRule type="expression" dxfId="524" priority="47">
      <formula>RIGHT(D45,1)=":"</formula>
    </cfRule>
  </conditionalFormatting>
  <conditionalFormatting sqref="G45">
    <cfRule type="expression" dxfId="523" priority="44">
      <formula>D45="x"</formula>
    </cfRule>
    <cfRule type="expression" dxfId="522" priority="45">
      <formula>RIGHT(F45,1)=":"</formula>
    </cfRule>
  </conditionalFormatting>
  <conditionalFormatting sqref="G45">
    <cfRule type="expression" dxfId="521" priority="42">
      <formula>D45="x"</formula>
    </cfRule>
    <cfRule type="expression" dxfId="520" priority="43">
      <formula>RIGHT(F45,1)=":"</formula>
    </cfRule>
  </conditionalFormatting>
  <conditionalFormatting sqref="J64">
    <cfRule type="expression" dxfId="519" priority="40">
      <formula>$A64="x"</formula>
    </cfRule>
    <cfRule type="expression" dxfId="518" priority="41">
      <formula>RIGHT($C64,1)=":"</formula>
    </cfRule>
  </conditionalFormatting>
  <conditionalFormatting sqref="J64">
    <cfRule type="expression" dxfId="517" priority="39">
      <formula>$K64="Invalid"</formula>
    </cfRule>
  </conditionalFormatting>
  <conditionalFormatting sqref="E65:I65">
    <cfRule type="expression" dxfId="516" priority="37">
      <formula>$A65="x"</formula>
    </cfRule>
    <cfRule type="expression" dxfId="515" priority="38">
      <formula>RIGHT($C65,1)=":"</formula>
    </cfRule>
  </conditionalFormatting>
  <conditionalFormatting sqref="D65">
    <cfRule type="expression" dxfId="514" priority="33">
      <formula>A65="x"</formula>
    </cfRule>
    <cfRule type="expression" dxfId="513" priority="34">
      <formula>RIGHT(C65,1)=":"</formula>
    </cfRule>
  </conditionalFormatting>
  <conditionalFormatting sqref="D65:I65">
    <cfRule type="expression" dxfId="512" priority="36">
      <formula>$K65="Invalid"</formula>
    </cfRule>
  </conditionalFormatting>
  <conditionalFormatting sqref="D65:I65">
    <cfRule type="expression" dxfId="511" priority="35">
      <formula>AND($K65="Invalid",D65="x")</formula>
    </cfRule>
  </conditionalFormatting>
  <conditionalFormatting sqref="J65">
    <cfRule type="expression" dxfId="510" priority="31">
      <formula>$A65="x"</formula>
    </cfRule>
    <cfRule type="expression" dxfId="509" priority="32">
      <formula>RIGHT($C65,1)=":"</formula>
    </cfRule>
  </conditionalFormatting>
  <conditionalFormatting sqref="J65">
    <cfRule type="expression" dxfId="508" priority="30">
      <formula>$K65="Invalid"</formula>
    </cfRule>
  </conditionalFormatting>
  <conditionalFormatting sqref="E66:I68">
    <cfRule type="expression" dxfId="507" priority="28">
      <formula>$A66="x"</formula>
    </cfRule>
    <cfRule type="expression" dxfId="506" priority="29">
      <formula>RIGHT($C66,1)=":"</formula>
    </cfRule>
  </conditionalFormatting>
  <conditionalFormatting sqref="D66:D68">
    <cfRule type="expression" dxfId="505" priority="24">
      <formula>A66="x"</formula>
    </cfRule>
    <cfRule type="expression" dxfId="504" priority="25">
      <formula>RIGHT(C66,1)=":"</formula>
    </cfRule>
  </conditionalFormatting>
  <conditionalFormatting sqref="D66:I68">
    <cfRule type="expression" dxfId="503" priority="27">
      <formula>$K66="Invalid"</formula>
    </cfRule>
  </conditionalFormatting>
  <conditionalFormatting sqref="D66:I68">
    <cfRule type="expression" dxfId="502" priority="26">
      <formula>AND($K66="Invalid",D66="x")</formula>
    </cfRule>
  </conditionalFormatting>
  <conditionalFormatting sqref="J66:J68">
    <cfRule type="expression" dxfId="501" priority="22">
      <formula>$A66="x"</formula>
    </cfRule>
    <cfRule type="expression" dxfId="500" priority="23">
      <formula>RIGHT($C66,1)=":"</formula>
    </cfRule>
  </conditionalFormatting>
  <conditionalFormatting sqref="J66:J68">
    <cfRule type="expression" dxfId="499" priority="21">
      <formula>$K66="Invalid"</formula>
    </cfRule>
  </conditionalFormatting>
  <conditionalFormatting sqref="E69:I69">
    <cfRule type="expression" dxfId="498" priority="19">
      <formula>$A69="x"</formula>
    </cfRule>
    <cfRule type="expression" dxfId="497" priority="20">
      <formula>RIGHT($C69,1)=":"</formula>
    </cfRule>
  </conditionalFormatting>
  <conditionalFormatting sqref="D69">
    <cfRule type="expression" dxfId="496" priority="15">
      <formula>A69="x"</formula>
    </cfRule>
    <cfRule type="expression" dxfId="495" priority="16">
      <formula>RIGHT(C69,1)=":"</formula>
    </cfRule>
  </conditionalFormatting>
  <conditionalFormatting sqref="D69:I69">
    <cfRule type="expression" dxfId="494" priority="18">
      <formula>$K69="Invalid"</formula>
    </cfRule>
  </conditionalFormatting>
  <conditionalFormatting sqref="D69:I69">
    <cfRule type="expression" dxfId="493" priority="17">
      <formula>AND($K69="Invalid",D69="x")</formula>
    </cfRule>
  </conditionalFormatting>
  <conditionalFormatting sqref="J69">
    <cfRule type="expression" dxfId="492" priority="13">
      <formula>$A69="x"</formula>
    </cfRule>
    <cfRule type="expression" dxfId="491" priority="14">
      <formula>RIGHT($C69,1)=":"</formula>
    </cfRule>
  </conditionalFormatting>
  <conditionalFormatting sqref="J69">
    <cfRule type="expression" dxfId="490" priority="12">
      <formula>$K69="Invalid"</formula>
    </cfRule>
  </conditionalFormatting>
  <conditionalFormatting sqref="D70">
    <cfRule type="expression" dxfId="489" priority="8">
      <formula>A70="x"</formula>
    </cfRule>
    <cfRule type="expression" dxfId="488" priority="9">
      <formula>RIGHT(C70,1)=":"</formula>
    </cfRule>
  </conditionalFormatting>
  <conditionalFormatting sqref="D70">
    <cfRule type="expression" dxfId="487" priority="11">
      <formula>$K70="Invalid"</formula>
    </cfRule>
  </conditionalFormatting>
  <conditionalFormatting sqref="D70">
    <cfRule type="expression" dxfId="486" priority="10">
      <formula>AND($K70="Invalid",D70="x")</formula>
    </cfRule>
  </conditionalFormatting>
  <conditionalFormatting sqref="D71">
    <cfRule type="expression" dxfId="485" priority="4">
      <formula>A71="x"</formula>
    </cfRule>
    <cfRule type="expression" dxfId="484" priority="5">
      <formula>RIGHT(C71,1)=":"</formula>
    </cfRule>
  </conditionalFormatting>
  <conditionalFormatting sqref="D71">
    <cfRule type="expression" dxfId="483" priority="7">
      <formula>$K71="Invalid"</formula>
    </cfRule>
  </conditionalFormatting>
  <conditionalFormatting sqref="D71">
    <cfRule type="expression" dxfId="482" priority="6">
      <formula>AND($K71="Invalid",D71="x")</formula>
    </cfRule>
  </conditionalFormatting>
  <conditionalFormatting sqref="J28">
    <cfRule type="expression" dxfId="481" priority="2">
      <formula>$A28="x"</formula>
    </cfRule>
    <cfRule type="expression" dxfId="480" priority="3">
      <formula>RIGHT($C28,1)=":"</formula>
    </cfRule>
  </conditionalFormatting>
  <conditionalFormatting sqref="J28">
    <cfRule type="expression" dxfId="479" priority="1">
      <formula>$K28="Invalid"</formula>
    </cfRule>
  </conditionalFormatting>
  <dataValidations count="1">
    <dataValidation type="list" allowBlank="1" showInputMessage="1" showErrorMessage="1" sqref="A7:A99 E7:I99 D7 D9:D99">
      <formula1>"x"</formula1>
    </dataValidation>
  </dataValidation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
  <sheetViews>
    <sheetView workbookViewId="0">
      <selection activeCell="D24" sqref="D24"/>
    </sheetView>
  </sheetViews>
  <sheetFormatPr defaultColWidth="8.625" defaultRowHeight="14.25" x14ac:dyDescent="0.2"/>
  <cols>
    <col min="1" max="1" width="9" style="1" customWidth="1"/>
    <col min="2" max="16384" width="8.625" style="1"/>
  </cols>
  <sheetData/>
  <pageMargins left="0.7" right="0.7" top="0.75" bottom="0.75" header="0.3" footer="0.3"/>
  <pageSetup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theme="1" tint="0.499984740745262"/>
  </sheetPr>
  <dimension ref="A1:AJ495"/>
  <sheetViews>
    <sheetView showGridLines="0" zoomScale="150" zoomScaleNormal="150" zoomScalePageLayoutView="150" workbookViewId="0">
      <pane ySplit="6" topLeftCell="A1048576" activePane="bottomLeft" state="frozen"/>
      <selection activeCell="D3" sqref="D3:I3"/>
      <selection pane="bottomLeft" activeCell="J82" sqref="J82"/>
    </sheetView>
  </sheetViews>
  <sheetFormatPr defaultColWidth="0" defaultRowHeight="14.1" customHeight="1" zeroHeight="1" x14ac:dyDescent="0.2"/>
  <cols>
    <col min="1" max="1" width="5.125" style="1" customWidth="1"/>
    <col min="2" max="2" width="8.625" style="1" customWidth="1"/>
    <col min="3" max="3" width="30.625" style="1" customWidth="1"/>
    <col min="4" max="9" width="5.125" style="1" customWidth="1"/>
    <col min="10" max="10" width="28.875" style="1" customWidth="1"/>
    <col min="11" max="11" width="8.625" style="1" customWidth="1"/>
    <col min="12" max="12" width="0" style="1" hidden="1" customWidth="1"/>
    <col min="13" max="19" width="8.625" style="1" hidden="1" customWidth="1"/>
    <col min="20" max="20" width="0" style="1" hidden="1" customWidth="1"/>
    <col min="21" max="27" width="8.625" style="1" hidden="1" customWidth="1"/>
    <col min="28" max="28" width="0" style="1" hidden="1" customWidth="1"/>
    <col min="29" max="35" width="8.625" style="1" hidden="1" customWidth="1"/>
    <col min="36" max="36" width="0" style="1" hidden="1" customWidth="1"/>
    <col min="37" max="16384" width="8.625" style="1" hidden="1"/>
  </cols>
  <sheetData>
    <row r="1" spans="1:11" s="43" customFormat="1" ht="18.75" x14ac:dyDescent="0.3">
      <c r="A1" s="114" t="str">
        <f>ClientName</f>
        <v>City of Garden Grove</v>
      </c>
      <c r="B1" s="114"/>
      <c r="C1" s="114"/>
      <c r="D1" s="114"/>
      <c r="E1" s="114"/>
      <c r="F1" s="114"/>
      <c r="G1" s="114"/>
      <c r="H1" s="114"/>
      <c r="I1" s="114"/>
      <c r="J1" s="114"/>
      <c r="K1" s="114"/>
    </row>
    <row r="2" spans="1:11" ht="14.25" x14ac:dyDescent="0.2">
      <c r="A2" s="115" t="s">
        <v>82</v>
      </c>
      <c r="B2" s="115"/>
      <c r="C2" s="115"/>
      <c r="D2" s="115"/>
      <c r="E2" s="115"/>
      <c r="F2" s="115"/>
      <c r="G2" s="115"/>
      <c r="H2" s="115"/>
      <c r="I2" s="115"/>
      <c r="J2" s="115"/>
      <c r="K2" s="115"/>
    </row>
    <row r="3" spans="1:11" ht="14.25" x14ac:dyDescent="0.2">
      <c r="A3" s="115" t="s">
        <v>890</v>
      </c>
      <c r="B3" s="115"/>
      <c r="C3" s="116"/>
      <c r="D3" s="179" t="s">
        <v>1501</v>
      </c>
      <c r="E3" s="179"/>
      <c r="F3" s="179"/>
      <c r="G3" s="179"/>
      <c r="H3" s="179"/>
      <c r="I3" s="179"/>
      <c r="J3" s="115"/>
      <c r="K3" s="115"/>
    </row>
    <row r="4" spans="1:11" ht="18.600000000000001" customHeight="1" x14ac:dyDescent="0.2">
      <c r="A4" s="177" t="s">
        <v>33</v>
      </c>
      <c r="B4" s="177"/>
      <c r="C4" s="177"/>
      <c r="D4" s="180" t="s">
        <v>94</v>
      </c>
      <c r="E4" s="180"/>
      <c r="F4" s="180"/>
      <c r="G4" s="180"/>
      <c r="H4" s="180"/>
      <c r="I4" s="180"/>
      <c r="J4" s="180" t="s">
        <v>95</v>
      </c>
      <c r="K4" s="117"/>
    </row>
    <row r="5" spans="1:11" ht="18.600000000000001" customHeight="1" x14ac:dyDescent="0.2">
      <c r="A5" s="178"/>
      <c r="B5" s="178"/>
      <c r="C5" s="178"/>
      <c r="D5" s="181"/>
      <c r="E5" s="181"/>
      <c r="F5" s="181"/>
      <c r="G5" s="181"/>
      <c r="H5" s="181"/>
      <c r="I5" s="181"/>
      <c r="J5" s="181"/>
      <c r="K5" s="118"/>
    </row>
    <row r="6" spans="1:11" ht="14.25"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44" customFormat="1" ht="28.5" x14ac:dyDescent="0.3">
      <c r="A7" s="128" t="s">
        <v>110</v>
      </c>
      <c r="B7" s="129" t="s">
        <v>890</v>
      </c>
      <c r="C7" s="144" t="s">
        <v>266</v>
      </c>
      <c r="D7" s="131"/>
      <c r="E7" s="131"/>
      <c r="F7" s="131"/>
      <c r="G7" s="131"/>
      <c r="H7" s="131"/>
      <c r="I7" s="131"/>
      <c r="J7" s="132"/>
      <c r="K7" s="136" t="str">
        <f t="shared" ref="K7:K38" si="0">IF(C7="","",
IF(OR(A1="x",RIGHT(C7,1)=":"),"",
IF(COUNTA(D7:I7)&gt;1,"Invalid",
IF(D7="x",$D$6,IF(E7="x",$E$6,IF(F7="x",$F$6,IF(G7="x",$G$6,IF(H7="x",$H$6,IF(I7="x",$I$6,"")))))))))</f>
        <v/>
      </c>
    </row>
    <row r="8" spans="1:11" s="44" customFormat="1" ht="57" x14ac:dyDescent="0.3">
      <c r="A8" s="128"/>
      <c r="B8" s="129" t="s">
        <v>2328</v>
      </c>
      <c r="C8" s="134" t="s">
        <v>891</v>
      </c>
      <c r="D8" s="131"/>
      <c r="E8" s="131"/>
      <c r="F8" s="131"/>
      <c r="G8" s="131"/>
      <c r="H8" s="131"/>
      <c r="I8" s="131"/>
      <c r="J8" s="135"/>
      <c r="K8" s="136" t="str">
        <f t="shared" si="0"/>
        <v/>
      </c>
    </row>
    <row r="9" spans="1:11" s="44" customFormat="1" ht="14.25" x14ac:dyDescent="0.3">
      <c r="A9" s="128"/>
      <c r="B9" s="129" t="s">
        <v>2248</v>
      </c>
      <c r="C9" s="139" t="s">
        <v>496</v>
      </c>
      <c r="D9" s="78" t="s">
        <v>110</v>
      </c>
      <c r="E9" s="78"/>
      <c r="F9" s="78"/>
      <c r="G9" s="78"/>
      <c r="H9" s="78"/>
      <c r="I9" s="78"/>
      <c r="J9" s="76"/>
      <c r="K9" s="136" t="str">
        <f t="shared" si="0"/>
        <v>SUP</v>
      </c>
    </row>
    <row r="10" spans="1:11" s="44" customFormat="1" ht="14.25" x14ac:dyDescent="0.3">
      <c r="A10" s="128"/>
      <c r="B10" s="129" t="s">
        <v>2249</v>
      </c>
      <c r="C10" s="139" t="s">
        <v>892</v>
      </c>
      <c r="D10" s="78" t="s">
        <v>110</v>
      </c>
      <c r="E10" s="78"/>
      <c r="F10" s="78"/>
      <c r="G10" s="78"/>
      <c r="H10" s="78"/>
      <c r="I10" s="78"/>
      <c r="J10" s="76"/>
      <c r="K10" s="136" t="str">
        <f t="shared" si="0"/>
        <v>SUP</v>
      </c>
    </row>
    <row r="11" spans="1:11" s="44" customFormat="1" ht="14.25" x14ac:dyDescent="0.3">
      <c r="A11" s="128"/>
      <c r="B11" s="129" t="s">
        <v>2250</v>
      </c>
      <c r="C11" s="139" t="s">
        <v>893</v>
      </c>
      <c r="D11" s="78" t="s">
        <v>110</v>
      </c>
      <c r="E11" s="78"/>
      <c r="F11" s="78"/>
      <c r="G11" s="78"/>
      <c r="H11" s="78"/>
      <c r="I11" s="78"/>
      <c r="J11" s="76"/>
      <c r="K11" s="136" t="str">
        <f t="shared" si="0"/>
        <v>SUP</v>
      </c>
    </row>
    <row r="12" spans="1:11" s="44" customFormat="1" ht="14.25" x14ac:dyDescent="0.3">
      <c r="A12" s="128"/>
      <c r="B12" s="129" t="s">
        <v>2251</v>
      </c>
      <c r="C12" s="139" t="s">
        <v>894</v>
      </c>
      <c r="D12" s="78" t="s">
        <v>110</v>
      </c>
      <c r="E12" s="78"/>
      <c r="F12" s="78"/>
      <c r="G12" s="78"/>
      <c r="H12" s="78"/>
      <c r="I12" s="78"/>
      <c r="J12" s="76"/>
      <c r="K12" s="136" t="str">
        <f t="shared" si="0"/>
        <v>SUP</v>
      </c>
    </row>
    <row r="13" spans="1:11" s="44" customFormat="1" ht="14.25" x14ac:dyDescent="0.3">
      <c r="A13" s="128"/>
      <c r="B13" s="129" t="s">
        <v>2252</v>
      </c>
      <c r="C13" s="139" t="s">
        <v>895</v>
      </c>
      <c r="D13" s="78" t="s">
        <v>110</v>
      </c>
      <c r="E13" s="78"/>
      <c r="F13" s="78"/>
      <c r="G13" s="78"/>
      <c r="H13" s="78"/>
      <c r="I13" s="78"/>
      <c r="J13" s="76"/>
      <c r="K13" s="136" t="str">
        <f t="shared" si="0"/>
        <v/>
      </c>
    </row>
    <row r="14" spans="1:11" s="44" customFormat="1" ht="14.25" x14ac:dyDescent="0.3">
      <c r="A14" s="128"/>
      <c r="B14" s="129" t="s">
        <v>2253</v>
      </c>
      <c r="C14" s="139" t="s">
        <v>896</v>
      </c>
      <c r="D14" s="78" t="s">
        <v>110</v>
      </c>
      <c r="E14" s="78"/>
      <c r="F14" s="78"/>
      <c r="G14" s="78"/>
      <c r="H14" s="78"/>
      <c r="I14" s="78"/>
      <c r="J14" s="76"/>
      <c r="K14" s="136" t="str">
        <f t="shared" si="0"/>
        <v>SUP</v>
      </c>
    </row>
    <row r="15" spans="1:11" s="44" customFormat="1" ht="14.25" x14ac:dyDescent="0.3">
      <c r="A15" s="128"/>
      <c r="B15" s="129" t="s">
        <v>2254</v>
      </c>
      <c r="C15" s="139" t="s">
        <v>897</v>
      </c>
      <c r="D15" s="78" t="s">
        <v>110</v>
      </c>
      <c r="E15" s="78"/>
      <c r="F15" s="78"/>
      <c r="G15" s="78"/>
      <c r="H15" s="78"/>
      <c r="I15" s="78"/>
      <c r="J15" s="76"/>
      <c r="K15" s="136" t="str">
        <f t="shared" si="0"/>
        <v>SUP</v>
      </c>
    </row>
    <row r="16" spans="1:11" s="44" customFormat="1" ht="42.75" x14ac:dyDescent="0.3">
      <c r="A16" s="128"/>
      <c r="B16" s="129" t="s">
        <v>2255</v>
      </c>
      <c r="C16" s="139" t="s">
        <v>2247</v>
      </c>
      <c r="D16" s="78" t="s">
        <v>110</v>
      </c>
      <c r="E16" s="78"/>
      <c r="F16" s="78"/>
      <c r="G16" s="78"/>
      <c r="H16" s="78"/>
      <c r="I16" s="78"/>
      <c r="J16" s="76"/>
      <c r="K16" s="136" t="str">
        <f t="shared" si="0"/>
        <v>SUP</v>
      </c>
    </row>
    <row r="17" spans="1:11" s="44" customFormat="1" ht="14.25" x14ac:dyDescent="0.3">
      <c r="A17" s="128"/>
      <c r="B17" s="129" t="s">
        <v>2256</v>
      </c>
      <c r="C17" s="139" t="s">
        <v>898</v>
      </c>
      <c r="D17" s="78" t="s">
        <v>110</v>
      </c>
      <c r="E17" s="78"/>
      <c r="F17" s="78"/>
      <c r="G17" s="78"/>
      <c r="H17" s="78"/>
      <c r="I17" s="78"/>
      <c r="J17" s="76"/>
      <c r="K17" s="136" t="str">
        <f t="shared" si="0"/>
        <v>SUP</v>
      </c>
    </row>
    <row r="18" spans="1:11" s="44" customFormat="1" ht="14.25" x14ac:dyDescent="0.3">
      <c r="A18" s="128"/>
      <c r="B18" s="129" t="s">
        <v>2257</v>
      </c>
      <c r="C18" s="139" t="s">
        <v>899</v>
      </c>
      <c r="D18" s="78" t="s">
        <v>110</v>
      </c>
      <c r="E18" s="78"/>
      <c r="F18" s="78"/>
      <c r="G18" s="78"/>
      <c r="H18" s="78"/>
      <c r="I18" s="78"/>
      <c r="J18" s="76"/>
      <c r="K18" s="136" t="str">
        <f t="shared" si="0"/>
        <v>SUP</v>
      </c>
    </row>
    <row r="19" spans="1:11" s="44" customFormat="1" ht="14.25" x14ac:dyDescent="0.3">
      <c r="A19" s="128"/>
      <c r="B19" s="129" t="s">
        <v>2258</v>
      </c>
      <c r="C19" s="139" t="s">
        <v>900</v>
      </c>
      <c r="D19" s="78" t="s">
        <v>110</v>
      </c>
      <c r="E19" s="78"/>
      <c r="F19" s="78"/>
      <c r="G19" s="78"/>
      <c r="H19" s="78"/>
      <c r="I19" s="78"/>
      <c r="J19" s="76"/>
      <c r="K19" s="136" t="str">
        <f t="shared" si="0"/>
        <v>SUP</v>
      </c>
    </row>
    <row r="20" spans="1:11" s="44" customFormat="1" ht="14.25" x14ac:dyDescent="0.3">
      <c r="A20" s="128"/>
      <c r="B20" s="129" t="s">
        <v>2259</v>
      </c>
      <c r="C20" s="139" t="s">
        <v>901</v>
      </c>
      <c r="D20" s="78" t="s">
        <v>110</v>
      </c>
      <c r="E20" s="78"/>
      <c r="F20" s="78"/>
      <c r="G20" s="78"/>
      <c r="H20" s="78"/>
      <c r="I20" s="78"/>
      <c r="J20" s="76"/>
      <c r="K20" s="136" t="str">
        <f t="shared" si="0"/>
        <v>SUP</v>
      </c>
    </row>
    <row r="21" spans="1:11" s="44" customFormat="1" ht="14.25" x14ac:dyDescent="0.3">
      <c r="A21" s="128"/>
      <c r="B21" s="129" t="s">
        <v>2260</v>
      </c>
      <c r="C21" s="139" t="s">
        <v>902</v>
      </c>
      <c r="D21" s="78" t="s">
        <v>110</v>
      </c>
      <c r="E21" s="78"/>
      <c r="F21" s="78"/>
      <c r="G21" s="78"/>
      <c r="H21" s="78"/>
      <c r="I21" s="78"/>
      <c r="J21" s="76"/>
      <c r="K21" s="136" t="str">
        <f t="shared" si="0"/>
        <v>SUP</v>
      </c>
    </row>
    <row r="22" spans="1:11" s="44" customFormat="1" ht="14.25" x14ac:dyDescent="0.3">
      <c r="A22" s="128"/>
      <c r="B22" s="129" t="s">
        <v>2261</v>
      </c>
      <c r="C22" s="139" t="s">
        <v>903</v>
      </c>
      <c r="D22" s="78" t="s">
        <v>110</v>
      </c>
      <c r="E22" s="78"/>
      <c r="F22" s="78"/>
      <c r="G22" s="78"/>
      <c r="H22" s="78"/>
      <c r="I22" s="78"/>
      <c r="J22" s="76"/>
      <c r="K22" s="136" t="str">
        <f t="shared" si="0"/>
        <v>SUP</v>
      </c>
    </row>
    <row r="23" spans="1:11" s="44" customFormat="1" ht="14.25" x14ac:dyDescent="0.3">
      <c r="A23" s="128"/>
      <c r="B23" s="129" t="s">
        <v>2262</v>
      </c>
      <c r="C23" s="139" t="s">
        <v>904</v>
      </c>
      <c r="D23" s="78" t="s">
        <v>110</v>
      </c>
      <c r="E23" s="78"/>
      <c r="F23" s="78"/>
      <c r="G23" s="78"/>
      <c r="H23" s="78"/>
      <c r="I23" s="78"/>
      <c r="J23" s="76"/>
      <c r="K23" s="136" t="str">
        <f t="shared" si="0"/>
        <v>SUP</v>
      </c>
    </row>
    <row r="24" spans="1:11" s="44" customFormat="1" ht="14.25" x14ac:dyDescent="0.3">
      <c r="A24" s="128"/>
      <c r="B24" s="129" t="s">
        <v>2263</v>
      </c>
      <c r="C24" s="139" t="s">
        <v>905</v>
      </c>
      <c r="D24" s="78" t="s">
        <v>110</v>
      </c>
      <c r="E24" s="78"/>
      <c r="F24" s="78"/>
      <c r="G24" s="78"/>
      <c r="H24" s="78"/>
      <c r="I24" s="78"/>
      <c r="J24" s="76"/>
      <c r="K24" s="136" t="str">
        <f t="shared" si="0"/>
        <v>SUP</v>
      </c>
    </row>
    <row r="25" spans="1:11" s="44" customFormat="1" ht="14.25" x14ac:dyDescent="0.3">
      <c r="A25" s="128"/>
      <c r="B25" s="129" t="s">
        <v>2264</v>
      </c>
      <c r="C25" s="139" t="s">
        <v>906</v>
      </c>
      <c r="D25" s="78" t="s">
        <v>110</v>
      </c>
      <c r="E25" s="78"/>
      <c r="F25" s="78"/>
      <c r="G25" s="78"/>
      <c r="H25" s="78"/>
      <c r="I25" s="78"/>
      <c r="J25" s="76"/>
      <c r="K25" s="136" t="str">
        <f t="shared" si="0"/>
        <v>SUP</v>
      </c>
    </row>
    <row r="26" spans="1:11" s="44" customFormat="1" ht="28.5" x14ac:dyDescent="0.3">
      <c r="A26" s="128"/>
      <c r="B26" s="129" t="s">
        <v>2265</v>
      </c>
      <c r="C26" s="139" t="s">
        <v>2569</v>
      </c>
      <c r="D26" s="78" t="s">
        <v>110</v>
      </c>
      <c r="E26" s="78"/>
      <c r="F26" s="78"/>
      <c r="G26" s="78"/>
      <c r="H26" s="78"/>
      <c r="I26" s="78"/>
      <c r="J26" s="76"/>
      <c r="K26" s="136" t="str">
        <f t="shared" si="0"/>
        <v>SUP</v>
      </c>
    </row>
    <row r="27" spans="1:11" s="44" customFormat="1" ht="14.25" x14ac:dyDescent="0.3">
      <c r="A27" s="128"/>
      <c r="B27" s="129" t="s">
        <v>2266</v>
      </c>
      <c r="C27" s="139" t="s">
        <v>907</v>
      </c>
      <c r="D27" s="78" t="s">
        <v>110</v>
      </c>
      <c r="E27" s="78"/>
      <c r="F27" s="78"/>
      <c r="G27" s="78"/>
      <c r="H27" s="78"/>
      <c r="I27" s="78"/>
      <c r="J27" s="76"/>
      <c r="K27" s="136" t="str">
        <f t="shared" si="0"/>
        <v>SUP</v>
      </c>
    </row>
    <row r="28" spans="1:11" s="44" customFormat="1" ht="14.25" x14ac:dyDescent="0.3">
      <c r="A28" s="128"/>
      <c r="B28" s="129" t="s">
        <v>2267</v>
      </c>
      <c r="C28" s="139" t="s">
        <v>908</v>
      </c>
      <c r="D28" s="78" t="s">
        <v>110</v>
      </c>
      <c r="E28" s="78"/>
      <c r="F28" s="78"/>
      <c r="G28" s="78"/>
      <c r="H28" s="78"/>
      <c r="I28" s="78"/>
      <c r="J28" s="76"/>
      <c r="K28" s="136" t="str">
        <f t="shared" si="0"/>
        <v>SUP</v>
      </c>
    </row>
    <row r="29" spans="1:11" s="44" customFormat="1" ht="14.25" x14ac:dyDescent="0.3">
      <c r="A29" s="128"/>
      <c r="B29" s="129" t="s">
        <v>2268</v>
      </c>
      <c r="C29" s="139" t="s">
        <v>909</v>
      </c>
      <c r="D29" s="78" t="s">
        <v>110</v>
      </c>
      <c r="E29" s="78"/>
      <c r="F29" s="78"/>
      <c r="G29" s="78"/>
      <c r="H29" s="78"/>
      <c r="I29" s="78"/>
      <c r="J29" s="76"/>
      <c r="K29" s="136" t="str">
        <f t="shared" si="0"/>
        <v>SUP</v>
      </c>
    </row>
    <row r="30" spans="1:11" s="44" customFormat="1" ht="28.5" x14ac:dyDescent="0.3">
      <c r="A30" s="128"/>
      <c r="B30" s="129" t="s">
        <v>2269</v>
      </c>
      <c r="C30" s="139" t="s">
        <v>910</v>
      </c>
      <c r="D30" s="78" t="s">
        <v>110</v>
      </c>
      <c r="E30" s="78"/>
      <c r="F30" s="78"/>
      <c r="G30" s="78"/>
      <c r="H30" s="78"/>
      <c r="I30" s="78"/>
      <c r="J30" s="76"/>
      <c r="K30" s="136" t="str">
        <f t="shared" si="0"/>
        <v>SUP</v>
      </c>
    </row>
    <row r="31" spans="1:11" s="44" customFormat="1" ht="14.25" x14ac:dyDescent="0.3">
      <c r="A31" s="128"/>
      <c r="B31" s="129" t="s">
        <v>2270</v>
      </c>
      <c r="C31" s="139" t="s">
        <v>911</v>
      </c>
      <c r="D31" s="78" t="s">
        <v>110</v>
      </c>
      <c r="E31" s="78"/>
      <c r="F31" s="78"/>
      <c r="G31" s="78"/>
      <c r="H31" s="78"/>
      <c r="I31" s="78"/>
      <c r="J31" s="76"/>
      <c r="K31" s="136" t="str">
        <f t="shared" si="0"/>
        <v>SUP</v>
      </c>
    </row>
    <row r="32" spans="1:11" s="44" customFormat="1" ht="14.25" x14ac:dyDescent="0.3">
      <c r="A32" s="128"/>
      <c r="B32" s="129" t="s">
        <v>2271</v>
      </c>
      <c r="C32" s="139" t="s">
        <v>912</v>
      </c>
      <c r="D32" s="78" t="s">
        <v>110</v>
      </c>
      <c r="E32" s="78"/>
      <c r="F32" s="78"/>
      <c r="G32" s="78"/>
      <c r="H32" s="78"/>
      <c r="I32" s="78"/>
      <c r="J32" s="76"/>
      <c r="K32" s="136" t="str">
        <f t="shared" si="0"/>
        <v>SUP</v>
      </c>
    </row>
    <row r="33" spans="1:11" s="44" customFormat="1" ht="14.25" x14ac:dyDescent="0.3">
      <c r="A33" s="128"/>
      <c r="B33" s="129" t="s">
        <v>2272</v>
      </c>
      <c r="C33" s="139" t="s">
        <v>913</v>
      </c>
      <c r="D33" s="78" t="s">
        <v>110</v>
      </c>
      <c r="E33" s="78"/>
      <c r="F33" s="78"/>
      <c r="G33" s="78"/>
      <c r="H33" s="78"/>
      <c r="I33" s="78"/>
      <c r="J33" s="76"/>
      <c r="K33" s="136" t="str">
        <f t="shared" si="0"/>
        <v>SUP</v>
      </c>
    </row>
    <row r="34" spans="1:11" s="44" customFormat="1" ht="14.25" x14ac:dyDescent="0.3">
      <c r="A34" s="128"/>
      <c r="B34" s="129" t="s">
        <v>2273</v>
      </c>
      <c r="C34" s="139" t="s">
        <v>914</v>
      </c>
      <c r="D34" s="78" t="s">
        <v>110</v>
      </c>
      <c r="E34" s="78"/>
      <c r="F34" s="78"/>
      <c r="G34" s="78"/>
      <c r="H34" s="78"/>
      <c r="I34" s="78"/>
      <c r="J34" s="76"/>
      <c r="K34" s="136" t="str">
        <f t="shared" si="0"/>
        <v>SUP</v>
      </c>
    </row>
    <row r="35" spans="1:11" s="44" customFormat="1" ht="14.25" x14ac:dyDescent="0.3">
      <c r="A35" s="128"/>
      <c r="B35" s="129" t="s">
        <v>2274</v>
      </c>
      <c r="C35" s="139" t="s">
        <v>915</v>
      </c>
      <c r="D35" s="78" t="s">
        <v>110</v>
      </c>
      <c r="E35" s="78"/>
      <c r="F35" s="78"/>
      <c r="G35" s="78"/>
      <c r="H35" s="78"/>
      <c r="I35" s="78"/>
      <c r="J35" s="76"/>
      <c r="K35" s="136" t="str">
        <f t="shared" si="0"/>
        <v>SUP</v>
      </c>
    </row>
    <row r="36" spans="1:11" s="44" customFormat="1" ht="28.5" x14ac:dyDescent="0.3">
      <c r="A36" s="128"/>
      <c r="B36" s="129" t="s">
        <v>2275</v>
      </c>
      <c r="C36" s="139" t="s">
        <v>916</v>
      </c>
      <c r="D36" s="78" t="s">
        <v>110</v>
      </c>
      <c r="E36" s="78"/>
      <c r="F36" s="78"/>
      <c r="G36" s="78"/>
      <c r="H36" s="78"/>
      <c r="I36" s="78"/>
      <c r="J36" s="76"/>
      <c r="K36" s="136" t="str">
        <f t="shared" si="0"/>
        <v>SUP</v>
      </c>
    </row>
    <row r="37" spans="1:11" s="44" customFormat="1" ht="28.5" x14ac:dyDescent="0.3">
      <c r="A37" s="128"/>
      <c r="B37" s="129" t="s">
        <v>2276</v>
      </c>
      <c r="C37" s="139" t="s">
        <v>917</v>
      </c>
      <c r="D37" s="78" t="s">
        <v>110</v>
      </c>
      <c r="E37" s="78"/>
      <c r="F37" s="78"/>
      <c r="G37" s="78"/>
      <c r="H37" s="78"/>
      <c r="I37" s="78"/>
      <c r="J37" s="76"/>
      <c r="K37" s="136" t="str">
        <f t="shared" si="0"/>
        <v>SUP</v>
      </c>
    </row>
    <row r="38" spans="1:11" s="44" customFormat="1" ht="28.5" x14ac:dyDescent="0.3">
      <c r="A38" s="128"/>
      <c r="B38" s="129" t="s">
        <v>2277</v>
      </c>
      <c r="C38" s="139" t="s">
        <v>918</v>
      </c>
      <c r="D38" s="78" t="s">
        <v>110</v>
      </c>
      <c r="E38" s="78"/>
      <c r="F38" s="78"/>
      <c r="G38" s="78"/>
      <c r="H38" s="78"/>
      <c r="I38" s="78"/>
      <c r="J38" s="76"/>
      <c r="K38" s="136" t="str">
        <f t="shared" si="0"/>
        <v>SUP</v>
      </c>
    </row>
    <row r="39" spans="1:11" s="44" customFormat="1" ht="14.25" x14ac:dyDescent="0.3">
      <c r="A39" s="128"/>
      <c r="B39" s="129" t="s">
        <v>2278</v>
      </c>
      <c r="C39" s="139" t="s">
        <v>919</v>
      </c>
      <c r="D39" s="78" t="s">
        <v>110</v>
      </c>
      <c r="E39" s="78"/>
      <c r="F39" s="78"/>
      <c r="G39" s="78"/>
      <c r="H39" s="78"/>
      <c r="I39" s="78"/>
      <c r="J39" s="76"/>
      <c r="K39" s="136" t="str">
        <f t="shared" ref="K39:K70" si="1">IF(C39="","",
IF(OR(A33="x",RIGHT(C39,1)=":"),"",
IF(COUNTA(D39:I39)&gt;1,"Invalid",
IF(D39="x",$D$6,IF(E39="x",$E$6,IF(F39="x",$F$6,IF(G39="x",$G$6,IF(H39="x",$H$6,IF(I39="x",$I$6,"")))))))))</f>
        <v>SUP</v>
      </c>
    </row>
    <row r="40" spans="1:11" s="44" customFormat="1" ht="14.25" x14ac:dyDescent="0.3">
      <c r="A40" s="128"/>
      <c r="B40" s="129" t="s">
        <v>2279</v>
      </c>
      <c r="C40" s="139" t="s">
        <v>920</v>
      </c>
      <c r="D40" s="78" t="s">
        <v>110</v>
      </c>
      <c r="E40" s="78"/>
      <c r="F40" s="78"/>
      <c r="G40" s="78"/>
      <c r="H40" s="78"/>
      <c r="I40" s="78"/>
      <c r="J40" s="76"/>
      <c r="K40" s="136" t="str">
        <f t="shared" si="1"/>
        <v>SUP</v>
      </c>
    </row>
    <row r="41" spans="1:11" s="44" customFormat="1" ht="28.5" x14ac:dyDescent="0.3">
      <c r="A41" s="128"/>
      <c r="B41" s="129" t="s">
        <v>2280</v>
      </c>
      <c r="C41" s="139" t="s">
        <v>921</v>
      </c>
      <c r="D41" s="78" t="s">
        <v>110</v>
      </c>
      <c r="E41" s="78"/>
      <c r="F41" s="78"/>
      <c r="G41" s="78"/>
      <c r="H41" s="78"/>
      <c r="I41" s="78"/>
      <c r="J41" s="76"/>
      <c r="K41" s="136" t="str">
        <f t="shared" si="1"/>
        <v>SUP</v>
      </c>
    </row>
    <row r="42" spans="1:11" s="44" customFormat="1" ht="14.25" x14ac:dyDescent="0.3">
      <c r="A42" s="128"/>
      <c r="B42" s="129" t="s">
        <v>2281</v>
      </c>
      <c r="C42" s="139" t="s">
        <v>922</v>
      </c>
      <c r="D42" s="78" t="s">
        <v>110</v>
      </c>
      <c r="E42" s="78"/>
      <c r="F42" s="78"/>
      <c r="G42" s="78"/>
      <c r="H42" s="78"/>
      <c r="I42" s="78"/>
      <c r="J42" s="76"/>
      <c r="K42" s="136" t="str">
        <f t="shared" si="1"/>
        <v>SUP</v>
      </c>
    </row>
    <row r="43" spans="1:11" s="44" customFormat="1" ht="14.25" x14ac:dyDescent="0.3">
      <c r="A43" s="128"/>
      <c r="B43" s="129" t="s">
        <v>2282</v>
      </c>
      <c r="C43" s="139" t="s">
        <v>923</v>
      </c>
      <c r="D43" s="78" t="s">
        <v>110</v>
      </c>
      <c r="E43" s="78"/>
      <c r="F43" s="78"/>
      <c r="G43" s="78"/>
      <c r="H43" s="78"/>
      <c r="I43" s="78"/>
      <c r="J43" s="76"/>
      <c r="K43" s="136" t="str">
        <f t="shared" si="1"/>
        <v>SUP</v>
      </c>
    </row>
    <row r="44" spans="1:11" s="44" customFormat="1" ht="57" x14ac:dyDescent="0.3">
      <c r="A44" s="128"/>
      <c r="B44" s="129" t="s">
        <v>2283</v>
      </c>
      <c r="C44" s="139" t="s">
        <v>924</v>
      </c>
      <c r="D44" s="78" t="s">
        <v>110</v>
      </c>
      <c r="E44" s="78"/>
      <c r="F44" s="78"/>
      <c r="G44" s="78"/>
      <c r="H44" s="78"/>
      <c r="I44" s="78"/>
      <c r="J44" s="76" t="s">
        <v>2582</v>
      </c>
      <c r="K44" s="136" t="str">
        <f t="shared" si="1"/>
        <v>SUP</v>
      </c>
    </row>
    <row r="45" spans="1:11" s="44" customFormat="1" ht="28.5" x14ac:dyDescent="0.3">
      <c r="A45" s="128"/>
      <c r="B45" s="129" t="s">
        <v>2284</v>
      </c>
      <c r="C45" s="139" t="s">
        <v>925</v>
      </c>
      <c r="D45" s="78" t="s">
        <v>110</v>
      </c>
      <c r="E45" s="78"/>
      <c r="F45" s="78"/>
      <c r="G45" s="78"/>
      <c r="H45" s="78"/>
      <c r="I45" s="78"/>
      <c r="J45" s="76"/>
      <c r="K45" s="136" t="str">
        <f t="shared" si="1"/>
        <v>SUP</v>
      </c>
    </row>
    <row r="46" spans="1:11" s="44" customFormat="1" ht="14.25" x14ac:dyDescent="0.3">
      <c r="A46" s="128"/>
      <c r="B46" s="129" t="s">
        <v>2285</v>
      </c>
      <c r="C46" s="139" t="s">
        <v>926</v>
      </c>
      <c r="D46" s="78" t="s">
        <v>110</v>
      </c>
      <c r="E46" s="78"/>
      <c r="F46" s="78"/>
      <c r="G46" s="78"/>
      <c r="H46" s="78"/>
      <c r="I46" s="78"/>
      <c r="J46" s="76"/>
      <c r="K46" s="136" t="str">
        <f t="shared" si="1"/>
        <v>SUP</v>
      </c>
    </row>
    <row r="47" spans="1:11" s="44" customFormat="1" ht="28.5" x14ac:dyDescent="0.3">
      <c r="A47" s="128"/>
      <c r="B47" s="129" t="s">
        <v>2286</v>
      </c>
      <c r="C47" s="139" t="s">
        <v>927</v>
      </c>
      <c r="D47" s="78" t="s">
        <v>110</v>
      </c>
      <c r="E47" s="78"/>
      <c r="F47" s="78"/>
      <c r="G47" s="78"/>
      <c r="H47" s="78"/>
      <c r="I47" s="78"/>
      <c r="J47" s="76"/>
      <c r="K47" s="136" t="str">
        <f t="shared" si="1"/>
        <v>SUP</v>
      </c>
    </row>
    <row r="48" spans="1:11" s="44" customFormat="1" ht="42.75" x14ac:dyDescent="0.3">
      <c r="A48" s="128"/>
      <c r="B48" s="129" t="s">
        <v>2287</v>
      </c>
      <c r="C48" s="139" t="s">
        <v>928</v>
      </c>
      <c r="D48" s="78" t="s">
        <v>110</v>
      </c>
      <c r="E48" s="78"/>
      <c r="F48" s="78"/>
      <c r="G48" s="78"/>
      <c r="H48" s="78"/>
      <c r="I48" s="78"/>
      <c r="J48" s="76" t="s">
        <v>2583</v>
      </c>
      <c r="K48" s="136" t="str">
        <f t="shared" si="1"/>
        <v>SUP</v>
      </c>
    </row>
    <row r="49" spans="1:11" s="44" customFormat="1" ht="42.75" x14ac:dyDescent="0.3">
      <c r="A49" s="128"/>
      <c r="B49" s="129" t="s">
        <v>2288</v>
      </c>
      <c r="C49" s="139" t="s">
        <v>929</v>
      </c>
      <c r="D49" s="78" t="s">
        <v>110</v>
      </c>
      <c r="E49" s="78"/>
      <c r="F49" s="78"/>
      <c r="G49" s="78"/>
      <c r="H49" s="78"/>
      <c r="I49" s="78"/>
      <c r="J49" s="76" t="s">
        <v>2583</v>
      </c>
      <c r="K49" s="136" t="str">
        <f t="shared" si="1"/>
        <v>SUP</v>
      </c>
    </row>
    <row r="50" spans="1:11" s="44" customFormat="1" ht="14.25" x14ac:dyDescent="0.3">
      <c r="A50" s="128"/>
      <c r="B50" s="129" t="s">
        <v>2289</v>
      </c>
      <c r="C50" s="139" t="s">
        <v>930</v>
      </c>
      <c r="D50" s="78" t="s">
        <v>110</v>
      </c>
      <c r="E50" s="78"/>
      <c r="F50" s="78"/>
      <c r="G50" s="78"/>
      <c r="H50" s="78"/>
      <c r="I50" s="78"/>
      <c r="J50" s="76"/>
      <c r="K50" s="136" t="str">
        <f t="shared" si="1"/>
        <v>SUP</v>
      </c>
    </row>
    <row r="51" spans="1:11" s="44" customFormat="1" ht="14.25" x14ac:dyDescent="0.3">
      <c r="A51" s="128"/>
      <c r="B51" s="129" t="s">
        <v>2290</v>
      </c>
      <c r="C51" s="139" t="s">
        <v>931</v>
      </c>
      <c r="D51" s="78" t="s">
        <v>110</v>
      </c>
      <c r="E51" s="78"/>
      <c r="F51" s="78"/>
      <c r="G51" s="78"/>
      <c r="H51" s="78"/>
      <c r="I51" s="78"/>
      <c r="J51" s="76"/>
      <c r="K51" s="136" t="str">
        <f t="shared" si="1"/>
        <v>SUP</v>
      </c>
    </row>
    <row r="52" spans="1:11" s="44" customFormat="1" ht="28.5" x14ac:dyDescent="0.3">
      <c r="A52" s="128"/>
      <c r="B52" s="129" t="s">
        <v>2291</v>
      </c>
      <c r="C52" s="139" t="s">
        <v>700</v>
      </c>
      <c r="D52" s="78" t="s">
        <v>110</v>
      </c>
      <c r="E52" s="78"/>
      <c r="F52" s="78"/>
      <c r="G52" s="78"/>
      <c r="H52" s="78"/>
      <c r="I52" s="78"/>
      <c r="J52" s="76"/>
      <c r="K52" s="136" t="str">
        <f t="shared" si="1"/>
        <v>SUP</v>
      </c>
    </row>
    <row r="53" spans="1:11" s="44" customFormat="1" ht="28.5" x14ac:dyDescent="0.3">
      <c r="A53" s="128"/>
      <c r="B53" s="129" t="s">
        <v>2292</v>
      </c>
      <c r="C53" s="139" t="s">
        <v>932</v>
      </c>
      <c r="D53" s="78" t="s">
        <v>110</v>
      </c>
      <c r="E53" s="78"/>
      <c r="F53" s="78"/>
      <c r="G53" s="78"/>
      <c r="H53" s="78"/>
      <c r="I53" s="78"/>
      <c r="J53" s="76"/>
      <c r="K53" s="136" t="str">
        <f t="shared" si="1"/>
        <v>SUP</v>
      </c>
    </row>
    <row r="54" spans="1:11" s="44" customFormat="1" ht="28.5" x14ac:dyDescent="0.3">
      <c r="A54" s="128"/>
      <c r="B54" s="129" t="s">
        <v>2293</v>
      </c>
      <c r="C54" s="139" t="s">
        <v>933</v>
      </c>
      <c r="D54" s="78" t="s">
        <v>110</v>
      </c>
      <c r="E54" s="78"/>
      <c r="F54" s="78"/>
      <c r="G54" s="78"/>
      <c r="H54" s="78"/>
      <c r="I54" s="78"/>
      <c r="J54" s="76"/>
      <c r="K54" s="136" t="str">
        <f t="shared" si="1"/>
        <v>SUP</v>
      </c>
    </row>
    <row r="55" spans="1:11" s="44" customFormat="1" ht="14.25" x14ac:dyDescent="0.3">
      <c r="A55" s="128"/>
      <c r="B55" s="129" t="s">
        <v>2294</v>
      </c>
      <c r="C55" s="139" t="s">
        <v>934</v>
      </c>
      <c r="D55" s="78" t="s">
        <v>110</v>
      </c>
      <c r="E55" s="78"/>
      <c r="F55" s="78"/>
      <c r="G55" s="78"/>
      <c r="H55" s="78"/>
      <c r="I55" s="78"/>
      <c r="J55" s="76"/>
      <c r="K55" s="136" t="str">
        <f t="shared" si="1"/>
        <v>SUP</v>
      </c>
    </row>
    <row r="56" spans="1:11" s="44" customFormat="1" ht="42.75" x14ac:dyDescent="0.3">
      <c r="A56" s="128"/>
      <c r="B56" s="129" t="s">
        <v>2295</v>
      </c>
      <c r="C56" s="139" t="s">
        <v>935</v>
      </c>
      <c r="D56" s="78" t="s">
        <v>110</v>
      </c>
      <c r="E56" s="78"/>
      <c r="F56" s="78"/>
      <c r="G56" s="78"/>
      <c r="H56" s="78"/>
      <c r="I56" s="78"/>
      <c r="J56" s="76"/>
      <c r="K56" s="136" t="str">
        <f t="shared" si="1"/>
        <v>SUP</v>
      </c>
    </row>
    <row r="57" spans="1:11" s="44" customFormat="1" ht="14.25" x14ac:dyDescent="0.3">
      <c r="A57" s="128"/>
      <c r="B57" s="129" t="s">
        <v>2296</v>
      </c>
      <c r="C57" s="139" t="s">
        <v>936</v>
      </c>
      <c r="D57" s="78" t="s">
        <v>110</v>
      </c>
      <c r="E57" s="78"/>
      <c r="F57" s="78"/>
      <c r="G57" s="78"/>
      <c r="H57" s="78"/>
      <c r="I57" s="78"/>
      <c r="J57" s="76"/>
      <c r="K57" s="136" t="str">
        <f t="shared" si="1"/>
        <v>SUP</v>
      </c>
    </row>
    <row r="58" spans="1:11" s="44" customFormat="1" ht="57" x14ac:dyDescent="0.3">
      <c r="A58" s="128"/>
      <c r="B58" s="129" t="s">
        <v>2297</v>
      </c>
      <c r="C58" s="139" t="s">
        <v>937</v>
      </c>
      <c r="D58" s="78" t="s">
        <v>110</v>
      </c>
      <c r="E58" s="78"/>
      <c r="F58" s="78"/>
      <c r="G58" s="78"/>
      <c r="H58" s="78"/>
      <c r="I58" s="78"/>
      <c r="J58" s="76" t="s">
        <v>2582</v>
      </c>
      <c r="K58" s="136" t="str">
        <f t="shared" si="1"/>
        <v>SUP</v>
      </c>
    </row>
    <row r="59" spans="1:11" s="44" customFormat="1" ht="42.75" x14ac:dyDescent="0.3">
      <c r="A59" s="128"/>
      <c r="B59" s="129" t="s">
        <v>2298</v>
      </c>
      <c r="C59" s="138" t="s">
        <v>938</v>
      </c>
      <c r="D59" s="78" t="s">
        <v>110</v>
      </c>
      <c r="E59" s="78"/>
      <c r="F59" s="78"/>
      <c r="G59" s="78"/>
      <c r="H59" s="78"/>
      <c r="I59" s="78"/>
      <c r="J59" s="76"/>
      <c r="K59" s="136" t="str">
        <f t="shared" si="1"/>
        <v>SUP</v>
      </c>
    </row>
    <row r="60" spans="1:11" s="44" customFormat="1" ht="57" x14ac:dyDescent="0.3">
      <c r="A60" s="128"/>
      <c r="B60" s="129" t="s">
        <v>2299</v>
      </c>
      <c r="C60" s="138" t="s">
        <v>939</v>
      </c>
      <c r="D60" s="78" t="s">
        <v>110</v>
      </c>
      <c r="E60" s="78"/>
      <c r="F60" s="78"/>
      <c r="G60" s="78"/>
      <c r="H60" s="78"/>
      <c r="I60" s="78"/>
      <c r="J60" s="76"/>
      <c r="K60" s="136" t="str">
        <f t="shared" si="1"/>
        <v>SUP</v>
      </c>
    </row>
    <row r="61" spans="1:11" s="44" customFormat="1" ht="42.75" x14ac:dyDescent="0.3">
      <c r="A61" s="128"/>
      <c r="B61" s="129" t="s">
        <v>2300</v>
      </c>
      <c r="C61" s="138" t="s">
        <v>940</v>
      </c>
      <c r="D61" s="78" t="s">
        <v>110</v>
      </c>
      <c r="E61" s="78"/>
      <c r="F61" s="78"/>
      <c r="G61" s="78"/>
      <c r="H61" s="78"/>
      <c r="I61" s="78"/>
      <c r="J61" s="76"/>
      <c r="K61" s="136" t="str">
        <f t="shared" si="1"/>
        <v>SUP</v>
      </c>
    </row>
    <row r="62" spans="1:11" s="44" customFormat="1" ht="71.25" x14ac:dyDescent="0.3">
      <c r="A62" s="128"/>
      <c r="B62" s="129" t="s">
        <v>2301</v>
      </c>
      <c r="C62" s="138" t="s">
        <v>941</v>
      </c>
      <c r="D62" s="78" t="s">
        <v>110</v>
      </c>
      <c r="E62" s="78"/>
      <c r="F62" s="78"/>
      <c r="G62" s="78"/>
      <c r="H62" s="78"/>
      <c r="I62" s="78"/>
      <c r="J62" s="76"/>
      <c r="K62" s="136" t="str">
        <f t="shared" si="1"/>
        <v>SUP</v>
      </c>
    </row>
    <row r="63" spans="1:11" s="44" customFormat="1" ht="71.25" x14ac:dyDescent="0.3">
      <c r="A63" s="128"/>
      <c r="B63" s="129" t="s">
        <v>2302</v>
      </c>
      <c r="C63" s="138" t="s">
        <v>942</v>
      </c>
      <c r="D63" s="78" t="s">
        <v>110</v>
      </c>
      <c r="E63" s="78"/>
      <c r="F63" s="78"/>
      <c r="G63" s="78"/>
      <c r="H63" s="78"/>
      <c r="I63" s="78"/>
      <c r="J63" s="76"/>
      <c r="K63" s="136" t="str">
        <f t="shared" si="1"/>
        <v>SUP</v>
      </c>
    </row>
    <row r="64" spans="1:11" s="44" customFormat="1" ht="71.25" x14ac:dyDescent="0.3">
      <c r="A64" s="128"/>
      <c r="B64" s="129" t="s">
        <v>2303</v>
      </c>
      <c r="C64" s="138" t="s">
        <v>943</v>
      </c>
      <c r="D64" s="78" t="s">
        <v>110</v>
      </c>
      <c r="E64" s="78"/>
      <c r="F64" s="78"/>
      <c r="G64" s="78"/>
      <c r="H64" s="78"/>
      <c r="I64" s="78"/>
      <c r="J64" s="76" t="s">
        <v>2582</v>
      </c>
      <c r="K64" s="136" t="str">
        <f t="shared" si="1"/>
        <v>SUP</v>
      </c>
    </row>
    <row r="65" spans="1:11" s="44" customFormat="1" ht="71.25" x14ac:dyDescent="0.3">
      <c r="A65" s="128"/>
      <c r="B65" s="129" t="s">
        <v>2304</v>
      </c>
      <c r="C65" s="138" t="s">
        <v>944</v>
      </c>
      <c r="D65" s="78" t="s">
        <v>110</v>
      </c>
      <c r="E65" s="78"/>
      <c r="F65" s="78"/>
      <c r="G65" s="78"/>
      <c r="H65" s="78"/>
      <c r="I65" s="78"/>
      <c r="J65" s="76"/>
      <c r="K65" s="136" t="str">
        <f t="shared" si="1"/>
        <v>SUP</v>
      </c>
    </row>
    <row r="66" spans="1:11" s="44" customFormat="1" ht="99.75" x14ac:dyDescent="0.3">
      <c r="A66" s="128"/>
      <c r="B66" s="129" t="s">
        <v>2305</v>
      </c>
      <c r="C66" s="138" t="s">
        <v>945</v>
      </c>
      <c r="D66" s="78" t="s">
        <v>110</v>
      </c>
      <c r="E66" s="78"/>
      <c r="F66" s="78"/>
      <c r="G66" s="78"/>
      <c r="H66" s="78"/>
      <c r="I66" s="78"/>
      <c r="J66" s="76"/>
      <c r="K66" s="136" t="str">
        <f t="shared" si="1"/>
        <v>SUP</v>
      </c>
    </row>
    <row r="67" spans="1:11" s="44" customFormat="1" ht="42.75" x14ac:dyDescent="0.3">
      <c r="A67" s="128"/>
      <c r="B67" s="129" t="s">
        <v>2306</v>
      </c>
      <c r="C67" s="138" t="s">
        <v>946</v>
      </c>
      <c r="D67" s="78" t="s">
        <v>110</v>
      </c>
      <c r="E67" s="78"/>
      <c r="F67" s="78"/>
      <c r="G67" s="78"/>
      <c r="H67" s="78"/>
      <c r="I67" s="78"/>
      <c r="J67" s="76"/>
      <c r="K67" s="136" t="str">
        <f t="shared" si="1"/>
        <v>SUP</v>
      </c>
    </row>
    <row r="68" spans="1:11" s="44" customFormat="1" ht="42.75" x14ac:dyDescent="0.3">
      <c r="A68" s="128"/>
      <c r="B68" s="129" t="s">
        <v>2307</v>
      </c>
      <c r="C68" s="138" t="s">
        <v>947</v>
      </c>
      <c r="D68" s="78" t="s">
        <v>110</v>
      </c>
      <c r="E68" s="78"/>
      <c r="F68" s="78"/>
      <c r="G68" s="78"/>
      <c r="H68" s="78"/>
      <c r="I68" s="78"/>
      <c r="J68" s="76" t="s">
        <v>2579</v>
      </c>
      <c r="K68" s="136" t="str">
        <f t="shared" si="1"/>
        <v>SUP</v>
      </c>
    </row>
    <row r="69" spans="1:11" s="44" customFormat="1" ht="71.25" x14ac:dyDescent="0.3">
      <c r="A69" s="128"/>
      <c r="B69" s="129" t="s">
        <v>2308</v>
      </c>
      <c r="C69" s="138" t="s">
        <v>948</v>
      </c>
      <c r="D69" s="78" t="s">
        <v>110</v>
      </c>
      <c r="E69" s="78"/>
      <c r="F69" s="78"/>
      <c r="G69" s="78"/>
      <c r="H69" s="78"/>
      <c r="I69" s="78"/>
      <c r="J69" s="76"/>
      <c r="K69" s="136" t="str">
        <f t="shared" si="1"/>
        <v>SUP</v>
      </c>
    </row>
    <row r="70" spans="1:11" s="44" customFormat="1" ht="42.75" x14ac:dyDescent="0.3">
      <c r="A70" s="128"/>
      <c r="B70" s="129" t="s">
        <v>2309</v>
      </c>
      <c r="C70" s="138" t="s">
        <v>949</v>
      </c>
      <c r="D70" s="78" t="s">
        <v>110</v>
      </c>
      <c r="E70" s="78"/>
      <c r="F70" s="78"/>
      <c r="G70" s="78"/>
      <c r="H70" s="78"/>
      <c r="I70" s="78"/>
      <c r="J70" s="76"/>
      <c r="K70" s="136" t="str">
        <f t="shared" si="1"/>
        <v>SUP</v>
      </c>
    </row>
    <row r="71" spans="1:11" s="44" customFormat="1" ht="85.5" x14ac:dyDescent="0.3">
      <c r="A71" s="128"/>
      <c r="B71" s="129" t="s">
        <v>2310</v>
      </c>
      <c r="C71" s="138" t="s">
        <v>950</v>
      </c>
      <c r="D71" s="78" t="s">
        <v>110</v>
      </c>
      <c r="E71" s="78"/>
      <c r="F71" s="78"/>
      <c r="G71" s="78"/>
      <c r="H71" s="78"/>
      <c r="I71" s="78"/>
      <c r="J71" s="76" t="s">
        <v>2574</v>
      </c>
      <c r="K71" s="136" t="str">
        <f t="shared" ref="K71:K100" si="2">IF(C71="","",
IF(OR(A65="x",RIGHT(C71,1)=":"),"",
IF(COUNTA(D71:I71)&gt;1,"Invalid",
IF(D71="x",$D$6,IF(E71="x",$E$6,IF(F71="x",$F$6,IF(G71="x",$G$6,IF(H71="x",$H$6,IF(I71="x",$I$6,"")))))))))</f>
        <v>SUP</v>
      </c>
    </row>
    <row r="72" spans="1:11" s="44" customFormat="1" ht="71.25" x14ac:dyDescent="0.3">
      <c r="A72" s="128"/>
      <c r="B72" s="129" t="s">
        <v>2311</v>
      </c>
      <c r="C72" s="138" t="s">
        <v>951</v>
      </c>
      <c r="D72" s="78" t="s">
        <v>110</v>
      </c>
      <c r="E72" s="78"/>
      <c r="F72" s="78"/>
      <c r="G72" s="78"/>
      <c r="H72" s="78"/>
      <c r="I72" s="78"/>
      <c r="J72" s="76" t="s">
        <v>2574</v>
      </c>
      <c r="K72" s="136" t="str">
        <f t="shared" si="2"/>
        <v>SUP</v>
      </c>
    </row>
    <row r="73" spans="1:11" s="44" customFormat="1" ht="99.75" x14ac:dyDescent="0.3">
      <c r="A73" s="128"/>
      <c r="B73" s="129" t="s">
        <v>2312</v>
      </c>
      <c r="C73" s="138" t="s">
        <v>952</v>
      </c>
      <c r="D73" s="78" t="s">
        <v>110</v>
      </c>
      <c r="E73" s="78"/>
      <c r="F73" s="78"/>
      <c r="G73" s="78"/>
      <c r="H73" s="78"/>
      <c r="I73" s="78"/>
      <c r="J73" s="76"/>
      <c r="K73" s="136" t="str">
        <f t="shared" si="2"/>
        <v>SUP</v>
      </c>
    </row>
    <row r="74" spans="1:11" s="44" customFormat="1" ht="71.25" x14ac:dyDescent="0.3">
      <c r="A74" s="128"/>
      <c r="B74" s="129" t="s">
        <v>2313</v>
      </c>
      <c r="C74" s="138" t="s">
        <v>953</v>
      </c>
      <c r="D74" s="78" t="s">
        <v>110</v>
      </c>
      <c r="E74" s="78"/>
      <c r="F74" s="78"/>
      <c r="G74" s="78"/>
      <c r="H74" s="78"/>
      <c r="I74" s="78"/>
      <c r="J74" s="76"/>
      <c r="K74" s="136" t="str">
        <f t="shared" si="2"/>
        <v>SUP</v>
      </c>
    </row>
    <row r="75" spans="1:11" s="44" customFormat="1" ht="42.75" x14ac:dyDescent="0.3">
      <c r="A75" s="128"/>
      <c r="B75" s="129" t="s">
        <v>2314</v>
      </c>
      <c r="C75" s="138" t="s">
        <v>954</v>
      </c>
      <c r="D75" s="78" t="s">
        <v>110</v>
      </c>
      <c r="E75" s="78"/>
      <c r="F75" s="78"/>
      <c r="G75" s="78"/>
      <c r="H75" s="78"/>
      <c r="I75" s="78"/>
      <c r="J75" s="76"/>
      <c r="K75" s="136" t="str">
        <f t="shared" si="2"/>
        <v>SUP</v>
      </c>
    </row>
    <row r="76" spans="1:11" s="44" customFormat="1" ht="42.75" x14ac:dyDescent="0.3">
      <c r="A76" s="128"/>
      <c r="B76" s="129" t="s">
        <v>2315</v>
      </c>
      <c r="C76" s="138" t="s">
        <v>955</v>
      </c>
      <c r="D76" s="78" t="s">
        <v>110</v>
      </c>
      <c r="E76" s="78"/>
      <c r="F76" s="78"/>
      <c r="G76" s="78"/>
      <c r="H76" s="78"/>
      <c r="I76" s="78"/>
      <c r="J76" s="76"/>
      <c r="K76" s="136" t="str">
        <f t="shared" si="2"/>
        <v>SUP</v>
      </c>
    </row>
    <row r="77" spans="1:11" s="44" customFormat="1" ht="99.75" x14ac:dyDescent="0.3">
      <c r="A77" s="128"/>
      <c r="B77" s="129" t="s">
        <v>2316</v>
      </c>
      <c r="C77" s="138" t="s">
        <v>956</v>
      </c>
      <c r="D77" s="78" t="s">
        <v>110</v>
      </c>
      <c r="E77" s="78"/>
      <c r="F77" s="78"/>
      <c r="G77" s="78"/>
      <c r="H77" s="78"/>
      <c r="I77" s="78"/>
      <c r="J77" s="76" t="s">
        <v>2580</v>
      </c>
      <c r="K77" s="136" t="str">
        <f t="shared" si="2"/>
        <v>SUP</v>
      </c>
    </row>
    <row r="78" spans="1:11" s="44" customFormat="1" ht="57" x14ac:dyDescent="0.3">
      <c r="A78" s="128"/>
      <c r="B78" s="129" t="s">
        <v>2317</v>
      </c>
      <c r="C78" s="138" t="s">
        <v>957</v>
      </c>
      <c r="D78" s="78"/>
      <c r="E78" s="78"/>
      <c r="F78" s="78"/>
      <c r="G78" s="78"/>
      <c r="H78" s="78"/>
      <c r="I78" s="78" t="s">
        <v>110</v>
      </c>
      <c r="J78" s="76" t="s">
        <v>2584</v>
      </c>
      <c r="K78" s="136" t="str">
        <f t="shared" si="2"/>
        <v>NS</v>
      </c>
    </row>
    <row r="79" spans="1:11" s="44" customFormat="1" ht="99.75" x14ac:dyDescent="0.3">
      <c r="A79" s="128"/>
      <c r="B79" s="129" t="s">
        <v>2318</v>
      </c>
      <c r="C79" s="138" t="s">
        <v>958</v>
      </c>
      <c r="D79" s="78" t="s">
        <v>110</v>
      </c>
      <c r="E79" s="78"/>
      <c r="F79" s="78"/>
      <c r="G79" s="78"/>
      <c r="H79" s="78"/>
      <c r="I79" s="78"/>
      <c r="J79" s="76" t="s">
        <v>2585</v>
      </c>
      <c r="K79" s="136" t="str">
        <f t="shared" si="2"/>
        <v>SUP</v>
      </c>
    </row>
    <row r="80" spans="1:11" s="44" customFormat="1" ht="42.75" x14ac:dyDescent="0.3">
      <c r="A80" s="128"/>
      <c r="B80" s="129" t="s">
        <v>2319</v>
      </c>
      <c r="C80" s="138" t="s">
        <v>959</v>
      </c>
      <c r="D80" s="78" t="s">
        <v>110</v>
      </c>
      <c r="E80" s="78"/>
      <c r="F80" s="78"/>
      <c r="G80" s="78"/>
      <c r="H80" s="78"/>
      <c r="I80" s="78"/>
      <c r="J80" s="76"/>
      <c r="K80" s="136" t="str">
        <f t="shared" si="2"/>
        <v>SUP</v>
      </c>
    </row>
    <row r="81" spans="1:11" s="44" customFormat="1" ht="71.25" x14ac:dyDescent="0.3">
      <c r="A81" s="128"/>
      <c r="B81" s="129" t="s">
        <v>2320</v>
      </c>
      <c r="C81" s="138" t="s">
        <v>960</v>
      </c>
      <c r="D81" s="78" t="s">
        <v>110</v>
      </c>
      <c r="E81" s="78"/>
      <c r="F81" s="78"/>
      <c r="G81" s="78"/>
      <c r="H81" s="78"/>
      <c r="I81" s="78"/>
      <c r="J81" s="76"/>
      <c r="K81" s="136" t="str">
        <f t="shared" si="2"/>
        <v>SUP</v>
      </c>
    </row>
    <row r="82" spans="1:11" s="44" customFormat="1" ht="57" x14ac:dyDescent="0.3">
      <c r="A82" s="128"/>
      <c r="B82" s="129" t="s">
        <v>2321</v>
      </c>
      <c r="C82" s="138" t="s">
        <v>961</v>
      </c>
      <c r="D82" s="78" t="s">
        <v>110</v>
      </c>
      <c r="E82" s="78"/>
      <c r="F82" s="78"/>
      <c r="G82" s="78"/>
      <c r="H82" s="78"/>
      <c r="I82" s="78"/>
      <c r="J82" s="76" t="s">
        <v>2574</v>
      </c>
      <c r="K82" s="136" t="str">
        <f t="shared" si="2"/>
        <v>SUP</v>
      </c>
    </row>
    <row r="83" spans="1:11" s="44" customFormat="1" ht="71.25" x14ac:dyDescent="0.3">
      <c r="A83" s="128"/>
      <c r="B83" s="129" t="s">
        <v>2322</v>
      </c>
      <c r="C83" s="138" t="s">
        <v>962</v>
      </c>
      <c r="D83" s="78" t="s">
        <v>110</v>
      </c>
      <c r="E83" s="78"/>
      <c r="F83" s="78"/>
      <c r="G83" s="78"/>
      <c r="H83" s="78"/>
      <c r="I83" s="78"/>
      <c r="J83" s="76" t="s">
        <v>2586</v>
      </c>
      <c r="K83" s="136" t="str">
        <f t="shared" si="2"/>
        <v>SUP</v>
      </c>
    </row>
    <row r="84" spans="1:11" s="44" customFormat="1" ht="42.75" x14ac:dyDescent="0.3">
      <c r="A84" s="128"/>
      <c r="B84" s="129" t="s">
        <v>2323</v>
      </c>
      <c r="C84" s="138" t="s">
        <v>963</v>
      </c>
      <c r="D84" s="78" t="s">
        <v>110</v>
      </c>
      <c r="E84" s="78"/>
      <c r="F84" s="78"/>
      <c r="G84" s="78"/>
      <c r="H84" s="78"/>
      <c r="I84" s="78"/>
      <c r="J84" s="76"/>
      <c r="K84" s="136" t="str">
        <f t="shared" si="2"/>
        <v>SUP</v>
      </c>
    </row>
    <row r="85" spans="1:11" s="44" customFormat="1" ht="14.25" x14ac:dyDescent="0.3">
      <c r="A85" s="128" t="s">
        <v>110</v>
      </c>
      <c r="B85" s="129" t="s">
        <v>2324</v>
      </c>
      <c r="C85" s="138" t="s">
        <v>357</v>
      </c>
      <c r="D85" s="78"/>
      <c r="E85" s="78"/>
      <c r="F85" s="78"/>
      <c r="G85" s="78"/>
      <c r="H85" s="78"/>
      <c r="I85" s="78"/>
      <c r="J85" s="76"/>
      <c r="K85" s="136" t="str">
        <f t="shared" si="2"/>
        <v/>
      </c>
    </row>
    <row r="86" spans="1:11" s="44" customFormat="1" ht="85.5" x14ac:dyDescent="0.3">
      <c r="A86" s="128"/>
      <c r="B86" s="129" t="s">
        <v>2324</v>
      </c>
      <c r="C86" s="138" t="s">
        <v>964</v>
      </c>
      <c r="D86" s="78" t="s">
        <v>110</v>
      </c>
      <c r="E86" s="78"/>
      <c r="F86" s="78"/>
      <c r="G86" s="78"/>
      <c r="H86" s="78"/>
      <c r="I86" s="78"/>
      <c r="J86" s="76" t="s">
        <v>2580</v>
      </c>
      <c r="K86" s="136" t="str">
        <f t="shared" si="2"/>
        <v>SUP</v>
      </c>
    </row>
    <row r="87" spans="1:11" s="44" customFormat="1" ht="85.5" x14ac:dyDescent="0.3">
      <c r="A87" s="128"/>
      <c r="B87" s="129" t="s">
        <v>2325</v>
      </c>
      <c r="C87" s="138" t="s">
        <v>965</v>
      </c>
      <c r="D87" s="78" t="s">
        <v>110</v>
      </c>
      <c r="E87" s="78"/>
      <c r="F87" s="78"/>
      <c r="G87" s="78"/>
      <c r="H87" s="78"/>
      <c r="I87" s="78"/>
      <c r="J87" s="76" t="s">
        <v>2580</v>
      </c>
      <c r="K87" s="136" t="str">
        <f t="shared" si="2"/>
        <v>SUP</v>
      </c>
    </row>
    <row r="88" spans="1:11" s="44" customFormat="1" ht="85.5" x14ac:dyDescent="0.3">
      <c r="A88" s="128"/>
      <c r="B88" s="129" t="s">
        <v>2326</v>
      </c>
      <c r="C88" s="138" t="s">
        <v>966</v>
      </c>
      <c r="D88" s="78" t="s">
        <v>110</v>
      </c>
      <c r="E88" s="78"/>
      <c r="F88" s="78"/>
      <c r="G88" s="78"/>
      <c r="H88" s="78"/>
      <c r="I88" s="78"/>
      <c r="J88" s="76" t="s">
        <v>2580</v>
      </c>
      <c r="K88" s="136" t="str">
        <f t="shared" si="2"/>
        <v>SUP</v>
      </c>
    </row>
    <row r="89" spans="1:11" s="44" customFormat="1" ht="85.5" x14ac:dyDescent="0.3">
      <c r="A89" s="128"/>
      <c r="B89" s="129" t="s">
        <v>2327</v>
      </c>
      <c r="C89" s="138" t="s">
        <v>967</v>
      </c>
      <c r="D89" s="78" t="s">
        <v>110</v>
      </c>
      <c r="E89" s="78"/>
      <c r="F89" s="78"/>
      <c r="G89" s="78"/>
      <c r="H89" s="78"/>
      <c r="I89" s="78"/>
      <c r="J89" s="76" t="s">
        <v>2580</v>
      </c>
      <c r="K89" s="136" t="str">
        <f t="shared" si="2"/>
        <v>SUP</v>
      </c>
    </row>
    <row r="90" spans="1:11" s="44" customFormat="1" ht="14.25" hidden="1" x14ac:dyDescent="0.3">
      <c r="A90" s="128"/>
      <c r="B90" s="129" t="s">
        <v>295</v>
      </c>
      <c r="C90" s="134"/>
      <c r="D90" s="131"/>
      <c r="E90" s="131"/>
      <c r="F90" s="131"/>
      <c r="G90" s="131"/>
      <c r="H90" s="131"/>
      <c r="I90" s="131"/>
      <c r="J90" s="132"/>
      <c r="K90" s="133" t="str">
        <f t="shared" si="2"/>
        <v/>
      </c>
    </row>
    <row r="91" spans="1:11" s="44" customFormat="1" ht="14.25" hidden="1" x14ac:dyDescent="0.3">
      <c r="A91" s="128"/>
      <c r="B91" s="129" t="s">
        <v>295</v>
      </c>
      <c r="C91" s="134"/>
      <c r="D91" s="131"/>
      <c r="E91" s="131"/>
      <c r="F91" s="131"/>
      <c r="G91" s="131"/>
      <c r="H91" s="131"/>
      <c r="I91" s="131"/>
      <c r="J91" s="132"/>
      <c r="K91" s="133" t="str">
        <f t="shared" si="2"/>
        <v/>
      </c>
    </row>
    <row r="92" spans="1:11" s="44" customFormat="1" ht="14.25" hidden="1" x14ac:dyDescent="0.3">
      <c r="A92" s="128"/>
      <c r="B92" s="129" t="s">
        <v>295</v>
      </c>
      <c r="C92" s="134"/>
      <c r="D92" s="131"/>
      <c r="E92" s="131"/>
      <c r="F92" s="131"/>
      <c r="G92" s="131"/>
      <c r="H92" s="131"/>
      <c r="I92" s="131"/>
      <c r="J92" s="132"/>
      <c r="K92" s="133" t="str">
        <f t="shared" si="2"/>
        <v/>
      </c>
    </row>
    <row r="93" spans="1:11" s="44" customFormat="1" ht="14.25" hidden="1" x14ac:dyDescent="0.3">
      <c r="A93" s="128"/>
      <c r="B93" s="129" t="s">
        <v>295</v>
      </c>
      <c r="C93" s="134"/>
      <c r="D93" s="131"/>
      <c r="E93" s="131"/>
      <c r="F93" s="131"/>
      <c r="G93" s="131"/>
      <c r="H93" s="131"/>
      <c r="I93" s="131"/>
      <c r="J93" s="132"/>
      <c r="K93" s="133" t="str">
        <f t="shared" si="2"/>
        <v/>
      </c>
    </row>
    <row r="94" spans="1:11" s="44" customFormat="1" ht="14.25" hidden="1" x14ac:dyDescent="0.3">
      <c r="A94" s="128"/>
      <c r="B94" s="129" t="s">
        <v>295</v>
      </c>
      <c r="C94" s="134"/>
      <c r="D94" s="131"/>
      <c r="E94" s="131"/>
      <c r="F94" s="131"/>
      <c r="G94" s="131"/>
      <c r="H94" s="131"/>
      <c r="I94" s="131"/>
      <c r="J94" s="132"/>
      <c r="K94" s="133" t="str">
        <f t="shared" si="2"/>
        <v/>
      </c>
    </row>
    <row r="95" spans="1:11" s="44" customFormat="1" ht="14.25" hidden="1" x14ac:dyDescent="0.3">
      <c r="A95" s="128"/>
      <c r="B95" s="129" t="s">
        <v>295</v>
      </c>
      <c r="C95" s="134"/>
      <c r="D95" s="131"/>
      <c r="E95" s="131"/>
      <c r="F95" s="131"/>
      <c r="G95" s="131"/>
      <c r="H95" s="131"/>
      <c r="I95" s="131"/>
      <c r="J95" s="132"/>
      <c r="K95" s="133" t="str">
        <f t="shared" si="2"/>
        <v/>
      </c>
    </row>
    <row r="96" spans="1:11" s="44" customFormat="1" ht="14.25" hidden="1" x14ac:dyDescent="0.3">
      <c r="A96" s="128"/>
      <c r="B96" s="129" t="s">
        <v>295</v>
      </c>
      <c r="C96" s="134"/>
      <c r="D96" s="131"/>
      <c r="E96" s="131"/>
      <c r="F96" s="131"/>
      <c r="G96" s="131"/>
      <c r="H96" s="131"/>
      <c r="I96" s="131"/>
      <c r="J96" s="132"/>
      <c r="K96" s="133" t="str">
        <f t="shared" si="2"/>
        <v/>
      </c>
    </row>
    <row r="97" spans="1:11" s="44" customFormat="1" ht="14.25" hidden="1" x14ac:dyDescent="0.3">
      <c r="A97" s="128"/>
      <c r="B97" s="129" t="s">
        <v>295</v>
      </c>
      <c r="C97" s="134"/>
      <c r="D97" s="131"/>
      <c r="E97" s="131"/>
      <c r="F97" s="131"/>
      <c r="G97" s="131"/>
      <c r="H97" s="131"/>
      <c r="I97" s="131"/>
      <c r="J97" s="132"/>
      <c r="K97" s="133" t="str">
        <f t="shared" si="2"/>
        <v/>
      </c>
    </row>
    <row r="98" spans="1:11" s="44" customFormat="1" ht="14.25" hidden="1" x14ac:dyDescent="0.3">
      <c r="A98" s="128"/>
      <c r="B98" s="129" t="s">
        <v>295</v>
      </c>
      <c r="C98" s="134"/>
      <c r="D98" s="131"/>
      <c r="E98" s="131"/>
      <c r="F98" s="131"/>
      <c r="G98" s="131"/>
      <c r="H98" s="131"/>
      <c r="I98" s="131"/>
      <c r="J98" s="132"/>
      <c r="K98" s="133" t="str">
        <f t="shared" si="2"/>
        <v/>
      </c>
    </row>
    <row r="99" spans="1:11" s="44" customFormat="1" ht="14.25" hidden="1" x14ac:dyDescent="0.3">
      <c r="A99" s="128"/>
      <c r="B99" s="129" t="s">
        <v>295</v>
      </c>
      <c r="C99" s="134"/>
      <c r="D99" s="131"/>
      <c r="E99" s="131"/>
      <c r="F99" s="131"/>
      <c r="G99" s="131"/>
      <c r="H99" s="131"/>
      <c r="I99" s="131"/>
      <c r="J99" s="132"/>
      <c r="K99" s="133" t="str">
        <f t="shared" si="2"/>
        <v/>
      </c>
    </row>
    <row r="100" spans="1:11" s="44" customFormat="1" ht="14.25" hidden="1" x14ac:dyDescent="0.3">
      <c r="A100" s="128"/>
      <c r="B100" s="129" t="s">
        <v>295</v>
      </c>
      <c r="C100" s="134"/>
      <c r="D100" s="131"/>
      <c r="E100" s="131"/>
      <c r="F100" s="131"/>
      <c r="G100" s="131"/>
      <c r="H100" s="131"/>
      <c r="I100" s="131"/>
      <c r="J100" s="132"/>
      <c r="K100" s="133" t="str">
        <f t="shared" si="2"/>
        <v/>
      </c>
    </row>
    <row r="101" spans="1:11" ht="14.1" hidden="1" customHeight="1" x14ac:dyDescent="0.2"/>
    <row r="102" spans="1:11" ht="14.1" hidden="1" customHeight="1" x14ac:dyDescent="0.2"/>
    <row r="103" spans="1:11" ht="14.1" hidden="1" customHeight="1" x14ac:dyDescent="0.2"/>
    <row r="104" spans="1:11" ht="14.1" hidden="1" customHeight="1" x14ac:dyDescent="0.2"/>
    <row r="105" spans="1:11" ht="14.1" hidden="1" customHeight="1" x14ac:dyDescent="0.2"/>
    <row r="106" spans="1:11" ht="14.1" hidden="1" customHeight="1" x14ac:dyDescent="0.2"/>
    <row r="107" spans="1:11" ht="14.1" hidden="1" customHeight="1" x14ac:dyDescent="0.2"/>
    <row r="108" spans="1:11" ht="14.1" hidden="1" customHeight="1" x14ac:dyDescent="0.2"/>
    <row r="109" spans="1:11" ht="14.1" hidden="1" customHeight="1" x14ac:dyDescent="0.2"/>
    <row r="110" spans="1:11" ht="14.1" hidden="1" customHeight="1" x14ac:dyDescent="0.2"/>
    <row r="111" spans="1:11" ht="14.1" hidden="1" customHeight="1" x14ac:dyDescent="0.2"/>
    <row r="112" spans="1:11" ht="14.1" hidden="1" customHeight="1" x14ac:dyDescent="0.2"/>
    <row r="113" ht="14.1" hidden="1" customHeight="1" x14ac:dyDescent="0.2"/>
    <row r="114" ht="14.1" hidden="1" customHeight="1" x14ac:dyDescent="0.2"/>
    <row r="115" ht="14.1" hidden="1" customHeight="1" x14ac:dyDescent="0.2"/>
    <row r="116" ht="14.1" hidden="1" customHeight="1" x14ac:dyDescent="0.2"/>
    <row r="117" ht="14.1" hidden="1" customHeight="1" x14ac:dyDescent="0.2"/>
    <row r="118" ht="14.1" hidden="1" customHeight="1" x14ac:dyDescent="0.2"/>
    <row r="119" ht="14.1" hidden="1" customHeight="1" x14ac:dyDescent="0.2"/>
    <row r="120" ht="14.1" hidden="1" customHeight="1" x14ac:dyDescent="0.2"/>
    <row r="121" ht="14.1" hidden="1" customHeight="1" x14ac:dyDescent="0.2"/>
    <row r="122" ht="14.1" hidden="1" customHeight="1" x14ac:dyDescent="0.2"/>
    <row r="123" ht="14.1" hidden="1" customHeight="1" x14ac:dyDescent="0.2"/>
    <row r="124" ht="14.1" hidden="1" customHeight="1" x14ac:dyDescent="0.2"/>
    <row r="125" ht="14.1" hidden="1" customHeight="1" x14ac:dyDescent="0.2"/>
    <row r="126" ht="14.1" hidden="1" customHeight="1" x14ac:dyDescent="0.2"/>
    <row r="127" ht="14.1" hidden="1" customHeight="1" x14ac:dyDescent="0.2"/>
    <row r="128" ht="14.1" hidden="1" customHeight="1" x14ac:dyDescent="0.2"/>
    <row r="129" ht="14.1" hidden="1" customHeight="1" x14ac:dyDescent="0.2"/>
    <row r="130" ht="14.1" hidden="1" customHeight="1" x14ac:dyDescent="0.2"/>
    <row r="131" ht="14.1" hidden="1" customHeight="1" x14ac:dyDescent="0.2"/>
    <row r="132" ht="14.1" hidden="1" customHeight="1" x14ac:dyDescent="0.2"/>
    <row r="133" ht="14.1" hidden="1" customHeight="1" x14ac:dyDescent="0.2"/>
    <row r="134" ht="14.1" hidden="1" customHeight="1" x14ac:dyDescent="0.2"/>
    <row r="135" ht="14.1" hidden="1" customHeight="1" x14ac:dyDescent="0.2"/>
    <row r="136" ht="14.1" hidden="1" customHeight="1" x14ac:dyDescent="0.2"/>
    <row r="137" ht="14.1" hidden="1" customHeight="1" x14ac:dyDescent="0.2"/>
    <row r="138" ht="14.1" hidden="1" customHeight="1" x14ac:dyDescent="0.2"/>
    <row r="139" ht="14.1" hidden="1" customHeight="1" x14ac:dyDescent="0.2"/>
    <row r="140" ht="14.1" hidden="1" customHeight="1" x14ac:dyDescent="0.2"/>
    <row r="141" ht="14.1" hidden="1" customHeight="1" x14ac:dyDescent="0.2"/>
    <row r="142" ht="14.1" hidden="1" customHeight="1" x14ac:dyDescent="0.2"/>
    <row r="143" ht="14.1" hidden="1" customHeight="1" x14ac:dyDescent="0.2"/>
    <row r="144" ht="14.1" hidden="1" customHeight="1" x14ac:dyDescent="0.2"/>
    <row r="145" ht="14.1" hidden="1" customHeight="1" x14ac:dyDescent="0.2"/>
    <row r="146" ht="14.1" hidden="1" customHeight="1" x14ac:dyDescent="0.2"/>
    <row r="147" ht="14.1" hidden="1" customHeight="1" x14ac:dyDescent="0.2"/>
    <row r="148" ht="14.1" hidden="1" customHeight="1" x14ac:dyDescent="0.2"/>
    <row r="149" ht="14.1" hidden="1" customHeight="1" x14ac:dyDescent="0.2"/>
    <row r="150" ht="14.1" hidden="1" customHeight="1" x14ac:dyDescent="0.2"/>
    <row r="151" ht="14.1" hidden="1" customHeight="1" x14ac:dyDescent="0.2"/>
    <row r="152" ht="14.1" hidden="1" customHeight="1" x14ac:dyDescent="0.2"/>
    <row r="153" ht="14.1" hidden="1" customHeight="1" x14ac:dyDescent="0.2"/>
    <row r="154" ht="14.1" hidden="1" customHeight="1" x14ac:dyDescent="0.2"/>
    <row r="155" ht="14.1" hidden="1" customHeight="1" x14ac:dyDescent="0.2"/>
    <row r="156" ht="14.1" hidden="1" customHeight="1" x14ac:dyDescent="0.2"/>
    <row r="157" ht="14.1" hidden="1" customHeight="1" x14ac:dyDescent="0.2"/>
    <row r="158" ht="14.1" hidden="1" customHeight="1" x14ac:dyDescent="0.2"/>
    <row r="159" ht="14.1" hidden="1" customHeight="1" x14ac:dyDescent="0.2"/>
    <row r="160" ht="14.1" hidden="1" customHeight="1" x14ac:dyDescent="0.2"/>
    <row r="161" ht="14.1" hidden="1" customHeight="1" x14ac:dyDescent="0.2"/>
    <row r="162" ht="14.1" hidden="1" customHeight="1" x14ac:dyDescent="0.2"/>
    <row r="163" ht="14.1" hidden="1" customHeight="1" x14ac:dyDescent="0.2"/>
    <row r="164" ht="14.1" hidden="1" customHeight="1" x14ac:dyDescent="0.2"/>
    <row r="165" ht="14.1" hidden="1" customHeight="1" x14ac:dyDescent="0.2"/>
    <row r="166" ht="14.1" hidden="1" customHeight="1" x14ac:dyDescent="0.2"/>
    <row r="167" ht="14.1" hidden="1" customHeight="1" x14ac:dyDescent="0.2"/>
    <row r="168" ht="14.1" hidden="1" customHeight="1" x14ac:dyDescent="0.2"/>
    <row r="169" ht="14.1" hidden="1" customHeight="1" x14ac:dyDescent="0.2"/>
    <row r="170" ht="14.1" hidden="1" customHeight="1" x14ac:dyDescent="0.2"/>
    <row r="171" ht="14.1" hidden="1" customHeight="1" x14ac:dyDescent="0.2"/>
    <row r="172" ht="14.1" hidden="1" customHeight="1" x14ac:dyDescent="0.2"/>
    <row r="173" ht="14.1" hidden="1" customHeight="1" x14ac:dyDescent="0.2"/>
    <row r="174" ht="14.1" hidden="1" customHeight="1" x14ac:dyDescent="0.2"/>
    <row r="175" ht="14.1" hidden="1" customHeight="1" x14ac:dyDescent="0.2"/>
    <row r="176" ht="14.1" hidden="1" customHeight="1" x14ac:dyDescent="0.2"/>
    <row r="177" ht="14.1" hidden="1" customHeight="1" x14ac:dyDescent="0.2"/>
    <row r="178" ht="14.1" hidden="1" customHeight="1" x14ac:dyDescent="0.2"/>
    <row r="179" ht="14.1" hidden="1" customHeight="1" x14ac:dyDescent="0.2"/>
    <row r="180" ht="14.1" hidden="1" customHeight="1" x14ac:dyDescent="0.2"/>
    <row r="181" ht="14.1" hidden="1" customHeight="1" x14ac:dyDescent="0.2"/>
    <row r="182" ht="14.1" hidden="1" customHeight="1" x14ac:dyDescent="0.2"/>
    <row r="183" ht="14.1" hidden="1" customHeight="1" x14ac:dyDescent="0.2"/>
    <row r="184" ht="14.1" hidden="1" customHeight="1" x14ac:dyDescent="0.2"/>
    <row r="185" ht="14.1" hidden="1" customHeight="1" x14ac:dyDescent="0.2"/>
    <row r="186" ht="14.1" hidden="1" customHeight="1" x14ac:dyDescent="0.2"/>
    <row r="187" ht="14.1" hidden="1" customHeight="1" x14ac:dyDescent="0.2"/>
    <row r="188" ht="14.1" hidden="1" customHeight="1" x14ac:dyDescent="0.2"/>
    <row r="189" ht="14.1" hidden="1" customHeight="1" x14ac:dyDescent="0.2"/>
    <row r="190" ht="14.1" hidden="1" customHeight="1" x14ac:dyDescent="0.2"/>
    <row r="191" ht="14.1" hidden="1" customHeight="1" x14ac:dyDescent="0.2"/>
    <row r="192" ht="14.1" hidden="1" customHeight="1" x14ac:dyDescent="0.2"/>
    <row r="193" ht="14.1" hidden="1" customHeight="1" x14ac:dyDescent="0.2"/>
    <row r="194" ht="14.1" hidden="1" customHeight="1" x14ac:dyDescent="0.2"/>
    <row r="195" ht="14.1" hidden="1" customHeight="1" x14ac:dyDescent="0.2"/>
    <row r="196" ht="14.1" hidden="1" customHeight="1" x14ac:dyDescent="0.2"/>
    <row r="197" ht="14.1" hidden="1" customHeight="1" x14ac:dyDescent="0.2"/>
    <row r="198" ht="14.1" hidden="1" customHeight="1" x14ac:dyDescent="0.2"/>
    <row r="199" ht="14.1" hidden="1" customHeight="1" x14ac:dyDescent="0.2"/>
    <row r="200" ht="14.1" hidden="1" customHeight="1" x14ac:dyDescent="0.2"/>
    <row r="201" ht="14.1" hidden="1" customHeight="1" x14ac:dyDescent="0.2"/>
    <row r="202" ht="14.1" hidden="1" customHeight="1" x14ac:dyDescent="0.2"/>
    <row r="203" ht="14.1" hidden="1" customHeight="1" x14ac:dyDescent="0.2"/>
    <row r="204" ht="14.1" hidden="1" customHeight="1" x14ac:dyDescent="0.2"/>
    <row r="205" ht="14.1" hidden="1" customHeight="1" x14ac:dyDescent="0.2"/>
    <row r="206" ht="14.1" hidden="1" customHeight="1" x14ac:dyDescent="0.2"/>
    <row r="207" ht="14.1" hidden="1" customHeight="1" x14ac:dyDescent="0.2"/>
    <row r="208" ht="14.1" hidden="1" customHeight="1" x14ac:dyDescent="0.2"/>
    <row r="209" ht="14.1" hidden="1" customHeight="1" x14ac:dyDescent="0.2"/>
    <row r="210" ht="14.1" hidden="1" customHeight="1" x14ac:dyDescent="0.2"/>
    <row r="211" ht="14.1" hidden="1" customHeight="1" x14ac:dyDescent="0.2"/>
    <row r="212" ht="14.1" hidden="1" customHeight="1" x14ac:dyDescent="0.2"/>
    <row r="213" ht="14.1" hidden="1" customHeight="1" x14ac:dyDescent="0.2"/>
    <row r="214" ht="14.1" hidden="1" customHeight="1" x14ac:dyDescent="0.2"/>
    <row r="215" ht="14.1" hidden="1" customHeight="1" x14ac:dyDescent="0.2"/>
    <row r="216" ht="14.1" hidden="1" customHeight="1" x14ac:dyDescent="0.2"/>
    <row r="217" ht="14.1" hidden="1" customHeight="1" x14ac:dyDescent="0.2"/>
    <row r="218" ht="14.1" hidden="1" customHeight="1" x14ac:dyDescent="0.2"/>
    <row r="219" ht="14.1" hidden="1" customHeight="1" x14ac:dyDescent="0.2"/>
    <row r="220" ht="14.1" hidden="1" customHeight="1" x14ac:dyDescent="0.2"/>
    <row r="221" ht="14.1" hidden="1" customHeight="1" x14ac:dyDescent="0.2"/>
    <row r="222" ht="14.1" hidden="1" customHeight="1" x14ac:dyDescent="0.2"/>
    <row r="223" ht="14.1" hidden="1" customHeight="1" x14ac:dyDescent="0.2"/>
    <row r="224" ht="14.1" hidden="1" customHeight="1" x14ac:dyDescent="0.2"/>
    <row r="225" ht="14.1" hidden="1" customHeight="1" x14ac:dyDescent="0.2"/>
    <row r="226" ht="14.1" hidden="1" customHeight="1" x14ac:dyDescent="0.2"/>
    <row r="227" ht="14.1" hidden="1" customHeight="1" x14ac:dyDescent="0.2"/>
    <row r="228" ht="14.1" hidden="1" customHeight="1" x14ac:dyDescent="0.2"/>
    <row r="229" ht="14.1" hidden="1" customHeight="1" x14ac:dyDescent="0.2"/>
    <row r="230" ht="14.1" hidden="1" customHeight="1" x14ac:dyDescent="0.2"/>
    <row r="231" ht="14.1" hidden="1" customHeight="1" x14ac:dyDescent="0.2"/>
    <row r="232" ht="14.1" hidden="1" customHeight="1" x14ac:dyDescent="0.2"/>
    <row r="233" ht="14.1" hidden="1" customHeight="1" x14ac:dyDescent="0.2"/>
    <row r="234" ht="14.1" hidden="1" customHeight="1" x14ac:dyDescent="0.2"/>
    <row r="235" ht="14.1" hidden="1" customHeight="1" x14ac:dyDescent="0.2"/>
    <row r="236" ht="14.1" hidden="1" customHeight="1" x14ac:dyDescent="0.2"/>
    <row r="237" ht="14.1" hidden="1" customHeight="1" x14ac:dyDescent="0.2"/>
    <row r="238" ht="14.1" hidden="1" customHeight="1" x14ac:dyDescent="0.2"/>
    <row r="239" ht="14.1" hidden="1" customHeight="1" x14ac:dyDescent="0.2"/>
    <row r="240" ht="14.1" hidden="1" customHeight="1" x14ac:dyDescent="0.2"/>
    <row r="241" ht="14.1" hidden="1" customHeight="1" x14ac:dyDescent="0.2"/>
    <row r="242" ht="14.1" hidden="1" customHeight="1" x14ac:dyDescent="0.2"/>
    <row r="243" ht="14.1" hidden="1" customHeight="1" x14ac:dyDescent="0.2"/>
    <row r="244" ht="14.1" hidden="1" customHeight="1" x14ac:dyDescent="0.2"/>
    <row r="245" ht="14.1" hidden="1" customHeight="1" x14ac:dyDescent="0.2"/>
    <row r="246" ht="14.1" hidden="1" customHeight="1" x14ac:dyDescent="0.2"/>
    <row r="247" ht="14.1" hidden="1" customHeight="1" x14ac:dyDescent="0.2"/>
    <row r="248" ht="14.1" hidden="1" customHeight="1" x14ac:dyDescent="0.2"/>
    <row r="249" ht="14.1" hidden="1" customHeight="1" x14ac:dyDescent="0.2"/>
    <row r="250" ht="14.1" hidden="1" customHeight="1" x14ac:dyDescent="0.2"/>
    <row r="251" ht="14.1" hidden="1" customHeight="1" x14ac:dyDescent="0.2"/>
    <row r="252" ht="14.1" hidden="1" customHeight="1" x14ac:dyDescent="0.2"/>
    <row r="253" ht="14.1" hidden="1" customHeight="1" x14ac:dyDescent="0.2"/>
    <row r="254" ht="14.1" hidden="1" customHeight="1" x14ac:dyDescent="0.2"/>
    <row r="255" ht="14.1" hidden="1" customHeight="1" x14ac:dyDescent="0.2"/>
    <row r="256" ht="14.1" hidden="1" customHeight="1" x14ac:dyDescent="0.2"/>
    <row r="257" ht="14.1" hidden="1" customHeight="1" x14ac:dyDescent="0.2"/>
    <row r="258" ht="14.1" hidden="1" customHeight="1" x14ac:dyDescent="0.2"/>
    <row r="259" ht="14.1" hidden="1" customHeight="1" x14ac:dyDescent="0.2"/>
    <row r="260" ht="14.1" hidden="1" customHeight="1" x14ac:dyDescent="0.2"/>
    <row r="261" ht="14.1" hidden="1" customHeight="1" x14ac:dyDescent="0.2"/>
    <row r="262" ht="14.1" hidden="1" customHeight="1" x14ac:dyDescent="0.2"/>
    <row r="263" ht="14.1" hidden="1" customHeight="1" x14ac:dyDescent="0.2"/>
    <row r="264" ht="14.1" hidden="1" customHeight="1" x14ac:dyDescent="0.2"/>
    <row r="265" ht="14.1" hidden="1" customHeight="1" x14ac:dyDescent="0.2"/>
    <row r="266" ht="14.1" hidden="1" customHeight="1" x14ac:dyDescent="0.2"/>
    <row r="267" ht="14.1" hidden="1" customHeight="1" x14ac:dyDescent="0.2"/>
    <row r="268" ht="14.1" hidden="1" customHeight="1" x14ac:dyDescent="0.2"/>
    <row r="269" ht="14.1" hidden="1" customHeight="1" x14ac:dyDescent="0.2"/>
    <row r="270" ht="14.1" hidden="1" customHeight="1" x14ac:dyDescent="0.2"/>
    <row r="271" ht="14.1" hidden="1" customHeight="1" x14ac:dyDescent="0.2"/>
    <row r="272" ht="14.1" hidden="1" customHeight="1" x14ac:dyDescent="0.2"/>
    <row r="273" ht="14.1" hidden="1" customHeight="1" x14ac:dyDescent="0.2"/>
    <row r="274" ht="14.1" hidden="1" customHeight="1" x14ac:dyDescent="0.2"/>
    <row r="275" ht="14.1" hidden="1" customHeight="1" x14ac:dyDescent="0.2"/>
    <row r="276" ht="14.1" hidden="1" customHeight="1" x14ac:dyDescent="0.2"/>
    <row r="277" ht="14.1" hidden="1" customHeight="1" x14ac:dyDescent="0.2"/>
    <row r="278" ht="14.1" hidden="1" customHeight="1" x14ac:dyDescent="0.2"/>
    <row r="279" ht="14.1" hidden="1" customHeight="1" x14ac:dyDescent="0.2"/>
    <row r="280" ht="14.1" hidden="1" customHeight="1" x14ac:dyDescent="0.2"/>
    <row r="281" ht="14.1" hidden="1" customHeight="1" x14ac:dyDescent="0.2"/>
    <row r="282" ht="14.1" hidden="1" customHeight="1" x14ac:dyDescent="0.2"/>
    <row r="283" ht="14.1" hidden="1" customHeight="1" x14ac:dyDescent="0.2"/>
    <row r="284" ht="14.1" hidden="1" customHeight="1" x14ac:dyDescent="0.2"/>
    <row r="285" ht="14.1" hidden="1" customHeight="1" x14ac:dyDescent="0.2"/>
    <row r="286" ht="14.1" hidden="1" customHeight="1" x14ac:dyDescent="0.2"/>
    <row r="287" ht="14.1" hidden="1" customHeight="1" x14ac:dyDescent="0.2"/>
    <row r="288" ht="14.1" hidden="1" customHeight="1" x14ac:dyDescent="0.2"/>
    <row r="289" ht="14.1" hidden="1" customHeight="1" x14ac:dyDescent="0.2"/>
    <row r="290" ht="14.1" hidden="1" customHeight="1" x14ac:dyDescent="0.2"/>
    <row r="291" ht="14.1" hidden="1" customHeight="1" x14ac:dyDescent="0.2"/>
    <row r="292" ht="14.1" hidden="1" customHeight="1" x14ac:dyDescent="0.2"/>
    <row r="293" ht="14.1" hidden="1" customHeight="1" x14ac:dyDescent="0.2"/>
    <row r="294" ht="14.1" hidden="1" customHeight="1" x14ac:dyDescent="0.2"/>
    <row r="295" ht="14.1" hidden="1" customHeight="1" x14ac:dyDescent="0.2"/>
    <row r="296" ht="14.1" hidden="1" customHeight="1" x14ac:dyDescent="0.2"/>
    <row r="297" ht="14.1" hidden="1" customHeight="1" x14ac:dyDescent="0.2"/>
    <row r="298" ht="14.1" hidden="1" customHeight="1" x14ac:dyDescent="0.2"/>
    <row r="299" ht="14.1" hidden="1" customHeight="1" x14ac:dyDescent="0.2"/>
    <row r="300" ht="14.1" hidden="1" customHeight="1" x14ac:dyDescent="0.2"/>
    <row r="301" ht="14.1" hidden="1" customHeight="1" x14ac:dyDescent="0.2"/>
    <row r="302" ht="14.1" hidden="1" customHeight="1" x14ac:dyDescent="0.2"/>
    <row r="303" ht="14.1" hidden="1" customHeight="1" x14ac:dyDescent="0.2"/>
    <row r="304" ht="14.1" hidden="1" customHeight="1" x14ac:dyDescent="0.2"/>
    <row r="305" ht="14.1" hidden="1" customHeight="1" x14ac:dyDescent="0.2"/>
    <row r="306" ht="14.1" hidden="1" customHeight="1" x14ac:dyDescent="0.2"/>
    <row r="307" ht="14.1" hidden="1" customHeight="1" x14ac:dyDescent="0.2"/>
    <row r="308" ht="14.1" hidden="1" customHeight="1" x14ac:dyDescent="0.2"/>
    <row r="309" ht="14.1" hidden="1" customHeight="1" x14ac:dyDescent="0.2"/>
    <row r="310" ht="14.1" hidden="1" customHeight="1" x14ac:dyDescent="0.2"/>
    <row r="311" ht="14.1" hidden="1" customHeight="1" x14ac:dyDescent="0.2"/>
    <row r="312" ht="14.1" hidden="1" customHeight="1" x14ac:dyDescent="0.2"/>
    <row r="313" ht="14.1" hidden="1" customHeight="1" x14ac:dyDescent="0.2"/>
    <row r="314" ht="14.1" hidden="1" customHeight="1" x14ac:dyDescent="0.2"/>
    <row r="315" ht="14.1" hidden="1" customHeight="1" x14ac:dyDescent="0.2"/>
    <row r="316" ht="14.1" hidden="1" customHeight="1" x14ac:dyDescent="0.2"/>
    <row r="317" ht="14.1" hidden="1" customHeight="1" x14ac:dyDescent="0.2"/>
    <row r="318" ht="14.1" hidden="1" customHeight="1" x14ac:dyDescent="0.2"/>
    <row r="319" ht="14.1" hidden="1" customHeight="1" x14ac:dyDescent="0.2"/>
    <row r="320" ht="14.1" hidden="1" customHeight="1" x14ac:dyDescent="0.2"/>
    <row r="321" ht="14.1" hidden="1" customHeight="1" x14ac:dyDescent="0.2"/>
    <row r="322" ht="14.1" hidden="1" customHeight="1" x14ac:dyDescent="0.2"/>
    <row r="323" ht="14.1" hidden="1" customHeight="1" x14ac:dyDescent="0.2"/>
    <row r="324" ht="14.1" hidden="1" customHeight="1" x14ac:dyDescent="0.2"/>
    <row r="325" ht="14.1" hidden="1" customHeight="1" x14ac:dyDescent="0.2"/>
    <row r="326" ht="14.1" hidden="1" customHeight="1" x14ac:dyDescent="0.2"/>
    <row r="327" ht="14.1" hidden="1" customHeight="1" x14ac:dyDescent="0.2"/>
    <row r="328" ht="14.1" hidden="1" customHeight="1" x14ac:dyDescent="0.2"/>
    <row r="329" ht="14.1" hidden="1" customHeight="1" x14ac:dyDescent="0.2"/>
    <row r="330" ht="14.1" hidden="1" customHeight="1" x14ac:dyDescent="0.2"/>
    <row r="331" ht="14.1" hidden="1" customHeight="1" x14ac:dyDescent="0.2"/>
    <row r="332" ht="14.1" hidden="1" customHeight="1" x14ac:dyDescent="0.2"/>
    <row r="333" ht="14.1" hidden="1" customHeight="1" x14ac:dyDescent="0.2"/>
    <row r="334" ht="14.1" hidden="1" customHeight="1" x14ac:dyDescent="0.2"/>
    <row r="335" ht="14.1" hidden="1" customHeight="1" x14ac:dyDescent="0.2"/>
    <row r="336" ht="14.1" hidden="1" customHeight="1" x14ac:dyDescent="0.2"/>
    <row r="337" ht="14.1" hidden="1" customHeight="1" x14ac:dyDescent="0.2"/>
    <row r="338" ht="14.1" hidden="1" customHeight="1" x14ac:dyDescent="0.2"/>
    <row r="339" ht="14.1" hidden="1" customHeight="1" x14ac:dyDescent="0.2"/>
    <row r="340" ht="14.1" hidden="1" customHeight="1" x14ac:dyDescent="0.2"/>
    <row r="341" ht="14.1" hidden="1" customHeight="1" x14ac:dyDescent="0.2"/>
    <row r="342" ht="14.1" hidden="1" customHeight="1" x14ac:dyDescent="0.2"/>
    <row r="343" ht="14.1" hidden="1" customHeight="1" x14ac:dyDescent="0.2"/>
    <row r="344" ht="14.1" hidden="1" customHeight="1" x14ac:dyDescent="0.2"/>
    <row r="345" ht="14.1" hidden="1" customHeight="1" x14ac:dyDescent="0.2"/>
    <row r="346" ht="14.1" hidden="1" customHeight="1" x14ac:dyDescent="0.2"/>
    <row r="347" ht="14.1" hidden="1" customHeight="1" x14ac:dyDescent="0.2"/>
    <row r="348" ht="14.1" hidden="1" customHeight="1" x14ac:dyDescent="0.2"/>
    <row r="349" ht="14.1" hidden="1" customHeight="1" x14ac:dyDescent="0.2"/>
    <row r="350" ht="14.1" hidden="1" customHeight="1" x14ac:dyDescent="0.2"/>
    <row r="351" ht="14.1" hidden="1" customHeight="1" x14ac:dyDescent="0.2"/>
    <row r="352" ht="14.1" hidden="1" customHeight="1" x14ac:dyDescent="0.2"/>
    <row r="353" ht="14.1" hidden="1" customHeight="1" x14ac:dyDescent="0.2"/>
    <row r="354" ht="14.1" hidden="1" customHeight="1" x14ac:dyDescent="0.2"/>
    <row r="355" ht="14.1" hidden="1" customHeight="1" x14ac:dyDescent="0.2"/>
    <row r="356" ht="14.1" hidden="1" customHeight="1" x14ac:dyDescent="0.2"/>
    <row r="357" ht="14.1" hidden="1" customHeight="1" x14ac:dyDescent="0.2"/>
    <row r="358" ht="14.1" hidden="1" customHeight="1" x14ac:dyDescent="0.2"/>
    <row r="359" ht="14.1" hidden="1" customHeight="1" x14ac:dyDescent="0.2"/>
    <row r="360" ht="14.1" hidden="1" customHeight="1" x14ac:dyDescent="0.2"/>
    <row r="361" ht="14.1" hidden="1" customHeight="1" x14ac:dyDescent="0.2"/>
    <row r="362" ht="14.1" hidden="1" customHeight="1" x14ac:dyDescent="0.2"/>
    <row r="363" ht="14.1" hidden="1" customHeight="1" x14ac:dyDescent="0.2"/>
    <row r="364" ht="14.1" hidden="1" customHeight="1" x14ac:dyDescent="0.2"/>
    <row r="365" ht="14.1" hidden="1" customHeight="1" x14ac:dyDescent="0.2"/>
    <row r="366" ht="14.1" hidden="1" customHeight="1" x14ac:dyDescent="0.2"/>
    <row r="367" ht="14.1" hidden="1" customHeight="1" x14ac:dyDescent="0.2"/>
    <row r="368" ht="14.1" hidden="1" customHeight="1" x14ac:dyDescent="0.2"/>
    <row r="369" ht="14.1" hidden="1" customHeight="1" x14ac:dyDescent="0.2"/>
    <row r="370" ht="14.1" hidden="1" customHeight="1" x14ac:dyDescent="0.2"/>
    <row r="371" ht="14.1" hidden="1" customHeight="1" x14ac:dyDescent="0.2"/>
    <row r="372" ht="14.1" hidden="1" customHeight="1" x14ac:dyDescent="0.2"/>
    <row r="373" ht="14.1" hidden="1" customHeight="1" x14ac:dyDescent="0.2"/>
    <row r="374" ht="14.1" hidden="1" customHeight="1" x14ac:dyDescent="0.2"/>
    <row r="375" ht="14.1" hidden="1" customHeight="1" x14ac:dyDescent="0.2"/>
    <row r="376" ht="14.1" hidden="1" customHeight="1" x14ac:dyDescent="0.2"/>
    <row r="377" ht="14.1" hidden="1" customHeight="1" x14ac:dyDescent="0.2"/>
    <row r="378" ht="14.1" hidden="1" customHeight="1" x14ac:dyDescent="0.2"/>
    <row r="379" ht="14.1" hidden="1" customHeight="1" x14ac:dyDescent="0.2"/>
    <row r="380" ht="14.1" hidden="1" customHeight="1" x14ac:dyDescent="0.2"/>
    <row r="381" ht="14.1" hidden="1" customHeight="1" x14ac:dyDescent="0.2"/>
    <row r="382" ht="14.1" hidden="1" customHeight="1" x14ac:dyDescent="0.2"/>
    <row r="383" ht="14.1" hidden="1" customHeight="1" x14ac:dyDescent="0.2"/>
    <row r="384" ht="14.1" hidden="1" customHeight="1" x14ac:dyDescent="0.2"/>
    <row r="385" ht="14.1" hidden="1" customHeight="1" x14ac:dyDescent="0.2"/>
    <row r="386" ht="14.1" hidden="1" customHeight="1" x14ac:dyDescent="0.2"/>
    <row r="387" ht="14.1" hidden="1" customHeight="1" x14ac:dyDescent="0.2"/>
    <row r="388" ht="14.1" hidden="1" customHeight="1" x14ac:dyDescent="0.2"/>
    <row r="389" ht="14.1" hidden="1" customHeight="1" x14ac:dyDescent="0.2"/>
    <row r="390" ht="14.1" hidden="1" customHeight="1" x14ac:dyDescent="0.2"/>
    <row r="391" ht="14.1" hidden="1" customHeight="1" x14ac:dyDescent="0.2"/>
    <row r="392" ht="14.1" hidden="1" customHeight="1" x14ac:dyDescent="0.2"/>
    <row r="393" ht="14.1" hidden="1" customHeight="1" x14ac:dyDescent="0.2"/>
    <row r="394" ht="14.1" hidden="1" customHeight="1" x14ac:dyDescent="0.2"/>
    <row r="395" ht="14.1" hidden="1" customHeight="1" x14ac:dyDescent="0.2"/>
    <row r="396" ht="14.1" hidden="1" customHeight="1" x14ac:dyDescent="0.2"/>
    <row r="397" ht="14.1" hidden="1" customHeight="1" x14ac:dyDescent="0.2"/>
    <row r="398" ht="14.1" hidden="1" customHeight="1" x14ac:dyDescent="0.2"/>
    <row r="399" ht="14.1" hidden="1" customHeight="1" x14ac:dyDescent="0.2"/>
    <row r="400" ht="14.1" hidden="1" customHeight="1" x14ac:dyDescent="0.2"/>
    <row r="401" ht="14.1" hidden="1" customHeight="1" x14ac:dyDescent="0.2"/>
    <row r="402" ht="14.1" hidden="1" customHeight="1" x14ac:dyDescent="0.2"/>
    <row r="403" ht="14.1" hidden="1" customHeight="1" x14ac:dyDescent="0.2"/>
    <row r="404" ht="14.1" hidden="1" customHeight="1" x14ac:dyDescent="0.2"/>
    <row r="405" ht="14.1" hidden="1" customHeight="1" x14ac:dyDescent="0.2"/>
    <row r="406" ht="14.1" hidden="1" customHeight="1" x14ac:dyDescent="0.2"/>
    <row r="407" ht="14.1" hidden="1" customHeight="1" x14ac:dyDescent="0.2"/>
    <row r="408" ht="14.1" hidden="1" customHeight="1" x14ac:dyDescent="0.2"/>
    <row r="409" ht="14.1" hidden="1" customHeight="1" x14ac:dyDescent="0.2"/>
    <row r="410" ht="14.1" hidden="1" customHeight="1" x14ac:dyDescent="0.2"/>
    <row r="411" ht="14.1" hidden="1" customHeight="1" x14ac:dyDescent="0.2"/>
    <row r="412" ht="14.1" hidden="1" customHeight="1" x14ac:dyDescent="0.2"/>
    <row r="413" ht="14.1" hidden="1" customHeight="1" x14ac:dyDescent="0.2"/>
    <row r="414" ht="14.1" hidden="1" customHeight="1" x14ac:dyDescent="0.2"/>
    <row r="415" ht="14.1" hidden="1" customHeight="1" x14ac:dyDescent="0.2"/>
    <row r="416" ht="14.1" hidden="1" customHeight="1" x14ac:dyDescent="0.2"/>
    <row r="417" ht="14.1" hidden="1" customHeight="1" x14ac:dyDescent="0.2"/>
    <row r="418" ht="14.1" hidden="1" customHeight="1" x14ac:dyDescent="0.2"/>
    <row r="419" ht="14.1" hidden="1" customHeight="1" x14ac:dyDescent="0.2"/>
    <row r="420" ht="14.1" hidden="1" customHeight="1" x14ac:dyDescent="0.2"/>
    <row r="421" ht="14.1" hidden="1" customHeight="1" x14ac:dyDescent="0.2"/>
    <row r="422" ht="14.1" hidden="1" customHeight="1" x14ac:dyDescent="0.2"/>
    <row r="423" ht="14.1" hidden="1" customHeight="1" x14ac:dyDescent="0.2"/>
    <row r="424" ht="14.1" hidden="1" customHeight="1" x14ac:dyDescent="0.2"/>
    <row r="425" ht="14.1" hidden="1" customHeight="1" x14ac:dyDescent="0.2"/>
    <row r="426" ht="14.1" hidden="1" customHeight="1" x14ac:dyDescent="0.2"/>
    <row r="427" ht="14.1" hidden="1" customHeight="1" x14ac:dyDescent="0.2"/>
    <row r="428" ht="14.1" hidden="1" customHeight="1" x14ac:dyDescent="0.2"/>
    <row r="429" ht="14.1" hidden="1" customHeight="1" x14ac:dyDescent="0.2"/>
    <row r="430" ht="14.1" hidden="1" customHeight="1" x14ac:dyDescent="0.2"/>
    <row r="431" ht="14.1" hidden="1" customHeight="1" x14ac:dyDescent="0.2"/>
    <row r="432" ht="14.1" hidden="1" customHeight="1" x14ac:dyDescent="0.2"/>
    <row r="433" ht="14.1" hidden="1" customHeight="1" x14ac:dyDescent="0.2"/>
    <row r="434" ht="14.1" hidden="1" customHeight="1" x14ac:dyDescent="0.2"/>
    <row r="435" ht="14.1" hidden="1" customHeight="1" x14ac:dyDescent="0.2"/>
    <row r="436" ht="14.1" hidden="1" customHeight="1" x14ac:dyDescent="0.2"/>
    <row r="437" ht="14.1" hidden="1" customHeight="1" x14ac:dyDescent="0.2"/>
    <row r="438" ht="14.1" hidden="1" customHeight="1" x14ac:dyDescent="0.2"/>
    <row r="439" ht="14.1" hidden="1" customHeight="1" x14ac:dyDescent="0.2"/>
    <row r="440" ht="14.1" hidden="1" customHeight="1" x14ac:dyDescent="0.2"/>
    <row r="441" ht="14.1" hidden="1" customHeight="1" x14ac:dyDescent="0.2"/>
    <row r="442" ht="14.1" hidden="1" customHeight="1" x14ac:dyDescent="0.2"/>
    <row r="443" ht="14.1" hidden="1" customHeight="1" x14ac:dyDescent="0.2"/>
    <row r="444" ht="14.1" hidden="1" customHeight="1" x14ac:dyDescent="0.2"/>
    <row r="445" ht="14.1" hidden="1" customHeight="1" x14ac:dyDescent="0.2"/>
    <row r="446" ht="14.1" hidden="1" customHeight="1" x14ac:dyDescent="0.2"/>
    <row r="447" ht="14.1" hidden="1" customHeight="1" x14ac:dyDescent="0.2"/>
    <row r="448" ht="14.1" hidden="1" customHeight="1" x14ac:dyDescent="0.2"/>
    <row r="449" ht="14.1" hidden="1" customHeight="1" x14ac:dyDescent="0.2"/>
    <row r="450" ht="14.1" hidden="1" customHeight="1" x14ac:dyDescent="0.2"/>
    <row r="451" ht="14.1" hidden="1" customHeight="1" x14ac:dyDescent="0.2"/>
    <row r="452" ht="14.1" hidden="1" customHeight="1" x14ac:dyDescent="0.2"/>
    <row r="453" ht="14.1" hidden="1" customHeight="1" x14ac:dyDescent="0.2"/>
    <row r="454" ht="14.1" hidden="1" customHeight="1" x14ac:dyDescent="0.2"/>
    <row r="455" ht="14.1" hidden="1" customHeight="1" x14ac:dyDescent="0.2"/>
    <row r="456" ht="14.1" hidden="1" customHeight="1" x14ac:dyDescent="0.2"/>
    <row r="457" ht="14.1" hidden="1" customHeight="1" x14ac:dyDescent="0.2"/>
    <row r="458" ht="14.1" hidden="1" customHeight="1" x14ac:dyDescent="0.2"/>
    <row r="459" ht="14.1" hidden="1" customHeight="1" x14ac:dyDescent="0.2"/>
    <row r="460" ht="14.1" hidden="1" customHeight="1" x14ac:dyDescent="0.2"/>
    <row r="461" ht="14.1" hidden="1" customHeight="1" x14ac:dyDescent="0.2"/>
    <row r="462" ht="14.1" hidden="1" customHeight="1" x14ac:dyDescent="0.2"/>
    <row r="463" ht="14.1" hidden="1" customHeight="1" x14ac:dyDescent="0.2"/>
    <row r="464" ht="14.1" hidden="1" customHeight="1" x14ac:dyDescent="0.2"/>
    <row r="465" ht="14.1" hidden="1" customHeight="1" x14ac:dyDescent="0.2"/>
    <row r="466" ht="14.1" hidden="1" customHeight="1" x14ac:dyDescent="0.2"/>
    <row r="467" ht="14.1" hidden="1" customHeight="1" x14ac:dyDescent="0.2"/>
    <row r="468" ht="14.1" hidden="1" customHeight="1" x14ac:dyDescent="0.2"/>
    <row r="469" ht="14.1" hidden="1" customHeight="1" x14ac:dyDescent="0.2"/>
    <row r="470" ht="14.1" hidden="1" customHeight="1" x14ac:dyDescent="0.2"/>
    <row r="471" ht="14.1" hidden="1" customHeight="1" x14ac:dyDescent="0.2"/>
    <row r="472" ht="14.1" hidden="1" customHeight="1" x14ac:dyDescent="0.2"/>
    <row r="473" ht="14.1" hidden="1" customHeight="1" x14ac:dyDescent="0.2"/>
    <row r="474" ht="14.1" hidden="1" customHeight="1" x14ac:dyDescent="0.2"/>
    <row r="475" ht="14.1" hidden="1" customHeight="1" x14ac:dyDescent="0.2"/>
    <row r="476" ht="14.1" hidden="1" customHeight="1" x14ac:dyDescent="0.2"/>
    <row r="477" ht="14.1" hidden="1" customHeight="1" x14ac:dyDescent="0.2"/>
    <row r="478" ht="14.1" hidden="1" customHeight="1" x14ac:dyDescent="0.2"/>
    <row r="479" ht="14.1" hidden="1" customHeight="1" x14ac:dyDescent="0.2"/>
    <row r="480" ht="14.1" hidden="1" customHeight="1" x14ac:dyDescent="0.2"/>
    <row r="481" ht="14.1" hidden="1" customHeight="1" x14ac:dyDescent="0.2"/>
    <row r="482" ht="14.1" hidden="1" customHeight="1" x14ac:dyDescent="0.2"/>
    <row r="483" ht="14.1" hidden="1" customHeight="1" x14ac:dyDescent="0.2"/>
    <row r="484" ht="14.1" hidden="1" customHeight="1" x14ac:dyDescent="0.2"/>
    <row r="485" ht="14.1" hidden="1" customHeight="1" x14ac:dyDescent="0.2"/>
    <row r="486" ht="14.1" hidden="1" customHeight="1" x14ac:dyDescent="0.2"/>
    <row r="487" ht="14.1" hidden="1" customHeight="1" x14ac:dyDescent="0.2"/>
    <row r="488" ht="14.1" hidden="1" customHeight="1" x14ac:dyDescent="0.2"/>
    <row r="489" ht="14.1" hidden="1" customHeight="1" x14ac:dyDescent="0.2"/>
    <row r="490" ht="14.1" hidden="1" customHeight="1" x14ac:dyDescent="0.2"/>
    <row r="491" ht="14.1" hidden="1" customHeight="1" x14ac:dyDescent="0.2"/>
    <row r="492" ht="14.1" hidden="1" customHeight="1" x14ac:dyDescent="0.2"/>
    <row r="493" ht="14.1" hidden="1" customHeight="1" x14ac:dyDescent="0.2"/>
    <row r="494" ht="14.1" hidden="1" customHeight="1" x14ac:dyDescent="0.2"/>
    <row r="495" ht="14.1" hidden="1" customHeight="1" x14ac:dyDescent="0.2"/>
  </sheetData>
  <sheetProtection password="ADB8" sheet="1"/>
  <mergeCells count="4">
    <mergeCell ref="J4:J5"/>
    <mergeCell ref="D3:I3"/>
    <mergeCell ref="A4:C5"/>
    <mergeCell ref="D4:I5"/>
  </mergeCells>
  <conditionalFormatting sqref="A7:A100">
    <cfRule type="expression" dxfId="478" priority="228">
      <formula>A7="x"</formula>
    </cfRule>
  </conditionalFormatting>
  <conditionalFormatting sqref="B7:B100">
    <cfRule type="expression" dxfId="477" priority="204">
      <formula>A7="x"</formula>
    </cfRule>
    <cfRule type="expression" dxfId="476" priority="227">
      <formula>RIGHT(C7,1)=":"</formula>
    </cfRule>
  </conditionalFormatting>
  <conditionalFormatting sqref="E7:K43 E45:K47 E44:I44 K44 E50:K57 E48:I48 K48:K49 E59:K63 E58:I58 K58 E65:K67 E64:I64 K64 E69:K70 E68:I68 K68 E73:K76 E71:I71 K71:K72 E79:K81 E77:I77 K77 F78:H78 J78:K78 E83:K85 E82:I82 K82 E90:K100 E86:I89 K86:K89">
    <cfRule type="expression" dxfId="475" priority="214">
      <formula>$A7="x"</formula>
    </cfRule>
    <cfRule type="expression" dxfId="474" priority="221">
      <formula>RIGHT($C7,1)=":"</formula>
    </cfRule>
  </conditionalFormatting>
  <conditionalFormatting sqref="D7:D48 D78 D85 D90:D100">
    <cfRule type="expression" dxfId="473" priority="206">
      <formula>A7="x"</formula>
    </cfRule>
    <cfRule type="expression" dxfId="472" priority="207">
      <formula>RIGHT(C7,1)=":"</formula>
    </cfRule>
  </conditionalFormatting>
  <conditionalFormatting sqref="D7:J43 D45:J47 D44:I44 D85:J85 D48:I48 E50:J57 E58:I58 E59:J63 E64:I64 E65:J67 E68:I68 E69:J70 E71:I71 E73:J76 E77:I77 D78 F78:H78 J78 E79:J81 E82:I82 E83:J84 D90:J100 E86:I89">
    <cfRule type="expression" dxfId="471" priority="213">
      <formula>$K7="Invalid"</formula>
    </cfRule>
  </conditionalFormatting>
  <conditionalFormatting sqref="D7:I48 D85:I85 E50:I71 E73:I77 D78 F78:H78 E79:I84 D90:I100 E86:I89">
    <cfRule type="expression" dxfId="470" priority="212">
      <formula>AND($K7="Invalid",D7="x")</formula>
    </cfRule>
  </conditionalFormatting>
  <conditionalFormatting sqref="K7:K100">
    <cfRule type="cellIs" dxfId="469" priority="205" operator="equal">
      <formula>"Invalid"</formula>
    </cfRule>
  </conditionalFormatting>
  <conditionalFormatting sqref="C7:C100">
    <cfRule type="expression" dxfId="468" priority="4855">
      <formula>A7="x"</formula>
    </cfRule>
    <cfRule type="expression" dxfId="467" priority="4856">
      <formula>RIGHT(C7,1)=":"</formula>
    </cfRule>
    <cfRule type="expression" dxfId="466" priority="4857">
      <formula>#REF!="D"</formula>
    </cfRule>
    <cfRule type="expression" dxfId="465" priority="4858">
      <formula>#REF!="A"</formula>
    </cfRule>
    <cfRule type="expression" dxfId="464" priority="4859">
      <formula>#REF!="E"</formula>
    </cfRule>
  </conditionalFormatting>
  <conditionalFormatting sqref="J44">
    <cfRule type="expression" dxfId="463" priority="202">
      <formula>$A44="x"</formula>
    </cfRule>
    <cfRule type="expression" dxfId="462" priority="203">
      <formula>RIGHT($C44,1)=":"</formula>
    </cfRule>
  </conditionalFormatting>
  <conditionalFormatting sqref="J44">
    <cfRule type="expression" dxfId="461" priority="201">
      <formula>$K44="Invalid"</formula>
    </cfRule>
  </conditionalFormatting>
  <conditionalFormatting sqref="J48">
    <cfRule type="expression" dxfId="460" priority="199">
      <formula>$A48="x"</formula>
    </cfRule>
    <cfRule type="expression" dxfId="459" priority="200">
      <formula>RIGHT($C48,1)=":"</formula>
    </cfRule>
  </conditionalFormatting>
  <conditionalFormatting sqref="J48">
    <cfRule type="expression" dxfId="458" priority="198">
      <formula>$K48="Invalid"</formula>
    </cfRule>
  </conditionalFormatting>
  <conditionalFormatting sqref="E49:I49">
    <cfRule type="expression" dxfId="457" priority="196">
      <formula>$A49="x"</formula>
    </cfRule>
    <cfRule type="expression" dxfId="456" priority="197">
      <formula>RIGHT($C49,1)=":"</formula>
    </cfRule>
  </conditionalFormatting>
  <conditionalFormatting sqref="D49">
    <cfRule type="expression" dxfId="455" priority="192">
      <formula>A49="x"</formula>
    </cfRule>
    <cfRule type="expression" dxfId="454" priority="193">
      <formula>RIGHT(C49,1)=":"</formula>
    </cfRule>
  </conditionalFormatting>
  <conditionalFormatting sqref="D49:I49">
    <cfRule type="expression" dxfId="453" priority="195">
      <formula>$K49="Invalid"</formula>
    </cfRule>
  </conditionalFormatting>
  <conditionalFormatting sqref="D49:I49">
    <cfRule type="expression" dxfId="452" priority="194">
      <formula>AND($K49="Invalid",D49="x")</formula>
    </cfRule>
  </conditionalFormatting>
  <conditionalFormatting sqref="J49">
    <cfRule type="expression" dxfId="451" priority="190">
      <formula>$A49="x"</formula>
    </cfRule>
    <cfRule type="expression" dxfId="450" priority="191">
      <formula>RIGHT($C49,1)=":"</formula>
    </cfRule>
  </conditionalFormatting>
  <conditionalFormatting sqref="J49">
    <cfRule type="expression" dxfId="449" priority="189">
      <formula>$K49="Invalid"</formula>
    </cfRule>
  </conditionalFormatting>
  <conditionalFormatting sqref="D50">
    <cfRule type="expression" dxfId="448" priority="185">
      <formula>A50="x"</formula>
    </cfRule>
    <cfRule type="expression" dxfId="447" priority="186">
      <formula>RIGHT(C50,1)=":"</formula>
    </cfRule>
  </conditionalFormatting>
  <conditionalFormatting sqref="D50">
    <cfRule type="expression" dxfId="446" priority="188">
      <formula>$K50="Invalid"</formula>
    </cfRule>
  </conditionalFormatting>
  <conditionalFormatting sqref="D50">
    <cfRule type="expression" dxfId="445" priority="187">
      <formula>AND($K50="Invalid",D50="x")</formula>
    </cfRule>
  </conditionalFormatting>
  <conditionalFormatting sqref="D51">
    <cfRule type="expression" dxfId="444" priority="181">
      <formula>A51="x"</formula>
    </cfRule>
    <cfRule type="expression" dxfId="443" priority="182">
      <formula>RIGHT(C51,1)=":"</formula>
    </cfRule>
  </conditionalFormatting>
  <conditionalFormatting sqref="D51">
    <cfRule type="expression" dxfId="442" priority="184">
      <formula>$K51="Invalid"</formula>
    </cfRule>
  </conditionalFormatting>
  <conditionalFormatting sqref="D51">
    <cfRule type="expression" dxfId="441" priority="183">
      <formula>AND($K51="Invalid",D51="x")</formula>
    </cfRule>
  </conditionalFormatting>
  <conditionalFormatting sqref="D52">
    <cfRule type="expression" dxfId="440" priority="177">
      <formula>A52="x"</formula>
    </cfRule>
    <cfRule type="expression" dxfId="439" priority="178">
      <formula>RIGHT(C52,1)=":"</formula>
    </cfRule>
  </conditionalFormatting>
  <conditionalFormatting sqref="D52">
    <cfRule type="expression" dxfId="438" priority="180">
      <formula>$K52="Invalid"</formula>
    </cfRule>
  </conditionalFormatting>
  <conditionalFormatting sqref="D52">
    <cfRule type="expression" dxfId="437" priority="179">
      <formula>AND($K52="Invalid",D52="x")</formula>
    </cfRule>
  </conditionalFormatting>
  <conditionalFormatting sqref="D53">
    <cfRule type="expression" dxfId="436" priority="173">
      <formula>A53="x"</formula>
    </cfRule>
    <cfRule type="expression" dxfId="435" priority="174">
      <formula>RIGHT(C53,1)=":"</formula>
    </cfRule>
  </conditionalFormatting>
  <conditionalFormatting sqref="D53">
    <cfRule type="expression" dxfId="434" priority="176">
      <formula>$K53="Invalid"</formula>
    </cfRule>
  </conditionalFormatting>
  <conditionalFormatting sqref="D53">
    <cfRule type="expression" dxfId="433" priority="175">
      <formula>AND($K53="Invalid",D53="x")</formula>
    </cfRule>
  </conditionalFormatting>
  <conditionalFormatting sqref="D54">
    <cfRule type="expression" dxfId="432" priority="169">
      <formula>A54="x"</formula>
    </cfRule>
    <cfRule type="expression" dxfId="431" priority="170">
      <formula>RIGHT(C54,1)=":"</formula>
    </cfRule>
  </conditionalFormatting>
  <conditionalFormatting sqref="D54">
    <cfRule type="expression" dxfId="430" priority="172">
      <formula>$K54="Invalid"</formula>
    </cfRule>
  </conditionalFormatting>
  <conditionalFormatting sqref="D54">
    <cfRule type="expression" dxfId="429" priority="171">
      <formula>AND($K54="Invalid",D54="x")</formula>
    </cfRule>
  </conditionalFormatting>
  <conditionalFormatting sqref="D55">
    <cfRule type="expression" dxfId="428" priority="165">
      <formula>A55="x"</formula>
    </cfRule>
    <cfRule type="expression" dxfId="427" priority="166">
      <formula>RIGHT(C55,1)=":"</formula>
    </cfRule>
  </conditionalFormatting>
  <conditionalFormatting sqref="D55">
    <cfRule type="expression" dxfId="426" priority="168">
      <formula>$K55="Invalid"</formula>
    </cfRule>
  </conditionalFormatting>
  <conditionalFormatting sqref="D55">
    <cfRule type="expression" dxfId="425" priority="167">
      <formula>AND($K55="Invalid",D55="x")</formula>
    </cfRule>
  </conditionalFormatting>
  <conditionalFormatting sqref="D56">
    <cfRule type="expression" dxfId="424" priority="161">
      <formula>A56="x"</formula>
    </cfRule>
    <cfRule type="expression" dxfId="423" priority="162">
      <formula>RIGHT(C56,1)=":"</formula>
    </cfRule>
  </conditionalFormatting>
  <conditionalFormatting sqref="D56">
    <cfRule type="expression" dxfId="422" priority="164">
      <formula>$K56="Invalid"</formula>
    </cfRule>
  </conditionalFormatting>
  <conditionalFormatting sqref="D56">
    <cfRule type="expression" dxfId="421" priority="163">
      <formula>AND($K56="Invalid",D56="x")</formula>
    </cfRule>
  </conditionalFormatting>
  <conditionalFormatting sqref="D57">
    <cfRule type="expression" dxfId="420" priority="157">
      <formula>A57="x"</formula>
    </cfRule>
    <cfRule type="expression" dxfId="419" priority="158">
      <formula>RIGHT(C57,1)=":"</formula>
    </cfRule>
  </conditionalFormatting>
  <conditionalFormatting sqref="D57">
    <cfRule type="expression" dxfId="418" priority="160">
      <formula>$K57="Invalid"</formula>
    </cfRule>
  </conditionalFormatting>
  <conditionalFormatting sqref="D57">
    <cfRule type="expression" dxfId="417" priority="159">
      <formula>AND($K57="Invalid",D57="x")</formula>
    </cfRule>
  </conditionalFormatting>
  <conditionalFormatting sqref="D58">
    <cfRule type="expression" dxfId="416" priority="153">
      <formula>A58="x"</formula>
    </cfRule>
    <cfRule type="expression" dxfId="415" priority="154">
      <formula>RIGHT(C58,1)=":"</formula>
    </cfRule>
  </conditionalFormatting>
  <conditionalFormatting sqref="D58">
    <cfRule type="expression" dxfId="414" priority="156">
      <formula>$K58="Invalid"</formula>
    </cfRule>
  </conditionalFormatting>
  <conditionalFormatting sqref="D58">
    <cfRule type="expression" dxfId="413" priority="155">
      <formula>AND($K58="Invalid",D58="x")</formula>
    </cfRule>
  </conditionalFormatting>
  <conditionalFormatting sqref="J58">
    <cfRule type="expression" dxfId="412" priority="151">
      <formula>$A58="x"</formula>
    </cfRule>
    <cfRule type="expression" dxfId="411" priority="152">
      <formula>RIGHT($C58,1)=":"</formula>
    </cfRule>
  </conditionalFormatting>
  <conditionalFormatting sqref="J58">
    <cfRule type="expression" dxfId="410" priority="150">
      <formula>$K58="Invalid"</formula>
    </cfRule>
  </conditionalFormatting>
  <conditionalFormatting sqref="D59">
    <cfRule type="expression" dxfId="409" priority="146">
      <formula>A59="x"</formula>
    </cfRule>
    <cfRule type="expression" dxfId="408" priority="147">
      <formula>RIGHT(C59,1)=":"</formula>
    </cfRule>
  </conditionalFormatting>
  <conditionalFormatting sqref="D59">
    <cfRule type="expression" dxfId="407" priority="149">
      <formula>$K59="Invalid"</formula>
    </cfRule>
  </conditionalFormatting>
  <conditionalFormatting sqref="D59">
    <cfRule type="expression" dxfId="406" priority="148">
      <formula>AND($K59="Invalid",D59="x")</formula>
    </cfRule>
  </conditionalFormatting>
  <conditionalFormatting sqref="D60">
    <cfRule type="expression" dxfId="405" priority="142">
      <formula>A60="x"</formula>
    </cfRule>
    <cfRule type="expression" dxfId="404" priority="143">
      <formula>RIGHT(C60,1)=":"</formula>
    </cfRule>
  </conditionalFormatting>
  <conditionalFormatting sqref="D60">
    <cfRule type="expression" dxfId="403" priority="145">
      <formula>$K60="Invalid"</formula>
    </cfRule>
  </conditionalFormatting>
  <conditionalFormatting sqref="D60">
    <cfRule type="expression" dxfId="402" priority="144">
      <formula>AND($K60="Invalid",D60="x")</formula>
    </cfRule>
  </conditionalFormatting>
  <conditionalFormatting sqref="D61">
    <cfRule type="expression" dxfId="401" priority="138">
      <formula>A61="x"</formula>
    </cfRule>
    <cfRule type="expression" dxfId="400" priority="139">
      <formula>RIGHT(C61,1)=":"</formula>
    </cfRule>
  </conditionalFormatting>
  <conditionalFormatting sqref="D61">
    <cfRule type="expression" dxfId="399" priority="141">
      <formula>$K61="Invalid"</formula>
    </cfRule>
  </conditionalFormatting>
  <conditionalFormatting sqref="D61">
    <cfRule type="expression" dxfId="398" priority="140">
      <formula>AND($K61="Invalid",D61="x")</formula>
    </cfRule>
  </conditionalFormatting>
  <conditionalFormatting sqref="D62">
    <cfRule type="expression" dxfId="397" priority="134">
      <formula>A62="x"</formula>
    </cfRule>
    <cfRule type="expression" dxfId="396" priority="135">
      <formula>RIGHT(C62,1)=":"</formula>
    </cfRule>
  </conditionalFormatting>
  <conditionalFormatting sqref="D62">
    <cfRule type="expression" dxfId="395" priority="137">
      <formula>$K62="Invalid"</formula>
    </cfRule>
  </conditionalFormatting>
  <conditionalFormatting sqref="D62">
    <cfRule type="expression" dxfId="394" priority="136">
      <formula>AND($K62="Invalid",D62="x")</formula>
    </cfRule>
  </conditionalFormatting>
  <conditionalFormatting sqref="D63">
    <cfRule type="expression" dxfId="393" priority="130">
      <formula>A63="x"</formula>
    </cfRule>
    <cfRule type="expression" dxfId="392" priority="131">
      <formula>RIGHT(C63,1)=":"</formula>
    </cfRule>
  </conditionalFormatting>
  <conditionalFormatting sqref="D63">
    <cfRule type="expression" dxfId="391" priority="133">
      <formula>$K63="Invalid"</formula>
    </cfRule>
  </conditionalFormatting>
  <conditionalFormatting sqref="D63">
    <cfRule type="expression" dxfId="390" priority="132">
      <formula>AND($K63="Invalid",D63="x")</formula>
    </cfRule>
  </conditionalFormatting>
  <conditionalFormatting sqref="D64">
    <cfRule type="expression" dxfId="389" priority="126">
      <formula>A64="x"</formula>
    </cfRule>
    <cfRule type="expression" dxfId="388" priority="127">
      <formula>RIGHT(C64,1)=":"</formula>
    </cfRule>
  </conditionalFormatting>
  <conditionalFormatting sqref="D64">
    <cfRule type="expression" dxfId="387" priority="129">
      <formula>$K64="Invalid"</formula>
    </cfRule>
  </conditionalFormatting>
  <conditionalFormatting sqref="D64">
    <cfRule type="expression" dxfId="386" priority="128">
      <formula>AND($K64="Invalid",D64="x")</formula>
    </cfRule>
  </conditionalFormatting>
  <conditionalFormatting sqref="J64">
    <cfRule type="expression" dxfId="385" priority="124">
      <formula>$A64="x"</formula>
    </cfRule>
    <cfRule type="expression" dxfId="384" priority="125">
      <formula>RIGHT($C64,1)=":"</formula>
    </cfRule>
  </conditionalFormatting>
  <conditionalFormatting sqref="J64">
    <cfRule type="expression" dxfId="383" priority="123">
      <formula>$K64="Invalid"</formula>
    </cfRule>
  </conditionalFormatting>
  <conditionalFormatting sqref="D65">
    <cfRule type="expression" dxfId="382" priority="119">
      <formula>A65="x"</formula>
    </cfRule>
    <cfRule type="expression" dxfId="381" priority="120">
      <formula>RIGHT(C65,1)=":"</formula>
    </cfRule>
  </conditionalFormatting>
  <conditionalFormatting sqref="D65">
    <cfRule type="expression" dxfId="380" priority="122">
      <formula>$K65="Invalid"</formula>
    </cfRule>
  </conditionalFormatting>
  <conditionalFormatting sqref="D65">
    <cfRule type="expression" dxfId="379" priority="121">
      <formula>AND($K65="Invalid",D65="x")</formula>
    </cfRule>
  </conditionalFormatting>
  <conditionalFormatting sqref="D66">
    <cfRule type="expression" dxfId="378" priority="115">
      <formula>A66="x"</formula>
    </cfRule>
    <cfRule type="expression" dxfId="377" priority="116">
      <formula>RIGHT(C66,1)=":"</formula>
    </cfRule>
  </conditionalFormatting>
  <conditionalFormatting sqref="D66">
    <cfRule type="expression" dxfId="376" priority="118">
      <formula>$K66="Invalid"</formula>
    </cfRule>
  </conditionalFormatting>
  <conditionalFormatting sqref="D66">
    <cfRule type="expression" dxfId="375" priority="117">
      <formula>AND($K66="Invalid",D66="x")</formula>
    </cfRule>
  </conditionalFormatting>
  <conditionalFormatting sqref="D67">
    <cfRule type="expression" dxfId="374" priority="111">
      <formula>A67="x"</formula>
    </cfRule>
    <cfRule type="expression" dxfId="373" priority="112">
      <formula>RIGHT(C67,1)=":"</formula>
    </cfRule>
  </conditionalFormatting>
  <conditionalFormatting sqref="D67">
    <cfRule type="expression" dxfId="372" priority="114">
      <formula>$K67="Invalid"</formula>
    </cfRule>
  </conditionalFormatting>
  <conditionalFormatting sqref="D67">
    <cfRule type="expression" dxfId="371" priority="113">
      <formula>AND($K67="Invalid",D67="x")</formula>
    </cfRule>
  </conditionalFormatting>
  <conditionalFormatting sqref="D68">
    <cfRule type="expression" dxfId="370" priority="107">
      <formula>A68="x"</formula>
    </cfRule>
    <cfRule type="expression" dxfId="369" priority="108">
      <formula>RIGHT(C68,1)=":"</formula>
    </cfRule>
  </conditionalFormatting>
  <conditionalFormatting sqref="D68">
    <cfRule type="expression" dxfId="368" priority="110">
      <formula>$K68="Invalid"</formula>
    </cfRule>
  </conditionalFormatting>
  <conditionalFormatting sqref="D68">
    <cfRule type="expression" dxfId="367" priority="109">
      <formula>AND($K68="Invalid",D68="x")</formula>
    </cfRule>
  </conditionalFormatting>
  <conditionalFormatting sqref="J68">
    <cfRule type="expression" dxfId="366" priority="105">
      <formula>$A68="x"</formula>
    </cfRule>
    <cfRule type="expression" dxfId="365" priority="106">
      <formula>RIGHT($C68,1)=":"</formula>
    </cfRule>
  </conditionalFormatting>
  <conditionalFormatting sqref="J68">
    <cfRule type="expression" dxfId="364" priority="104">
      <formula>$K68="Invalid"</formula>
    </cfRule>
  </conditionalFormatting>
  <conditionalFormatting sqref="D69">
    <cfRule type="expression" dxfId="363" priority="100">
      <formula>A69="x"</formula>
    </cfRule>
    <cfRule type="expression" dxfId="362" priority="101">
      <formula>RIGHT(C69,1)=":"</formula>
    </cfRule>
  </conditionalFormatting>
  <conditionalFormatting sqref="D69">
    <cfRule type="expression" dxfId="361" priority="103">
      <formula>$K69="Invalid"</formula>
    </cfRule>
  </conditionalFormatting>
  <conditionalFormatting sqref="D69">
    <cfRule type="expression" dxfId="360" priority="102">
      <formula>AND($K69="Invalid",D69="x")</formula>
    </cfRule>
  </conditionalFormatting>
  <conditionalFormatting sqref="D70">
    <cfRule type="expression" dxfId="359" priority="96">
      <formula>A70="x"</formula>
    </cfRule>
    <cfRule type="expression" dxfId="358" priority="97">
      <formula>RIGHT(C70,1)=":"</formula>
    </cfRule>
  </conditionalFormatting>
  <conditionalFormatting sqref="D70">
    <cfRule type="expression" dxfId="357" priority="99">
      <formula>$K70="Invalid"</formula>
    </cfRule>
  </conditionalFormatting>
  <conditionalFormatting sqref="D70">
    <cfRule type="expression" dxfId="356" priority="98">
      <formula>AND($K70="Invalid",D70="x")</formula>
    </cfRule>
  </conditionalFormatting>
  <conditionalFormatting sqref="D71">
    <cfRule type="expression" dxfId="355" priority="92">
      <formula>A71="x"</formula>
    </cfRule>
    <cfRule type="expression" dxfId="354" priority="93">
      <formula>RIGHT(C71,1)=":"</formula>
    </cfRule>
  </conditionalFormatting>
  <conditionalFormatting sqref="D71">
    <cfRule type="expression" dxfId="353" priority="95">
      <formula>$K71="Invalid"</formula>
    </cfRule>
  </conditionalFormatting>
  <conditionalFormatting sqref="D71">
    <cfRule type="expression" dxfId="352" priority="94">
      <formula>AND($K71="Invalid",D71="x")</formula>
    </cfRule>
  </conditionalFormatting>
  <conditionalFormatting sqref="J71">
    <cfRule type="expression" dxfId="351" priority="90">
      <formula>$A71="x"</formula>
    </cfRule>
    <cfRule type="expression" dxfId="350" priority="91">
      <formula>RIGHT($C71,1)=":"</formula>
    </cfRule>
  </conditionalFormatting>
  <conditionalFormatting sqref="J71">
    <cfRule type="expression" dxfId="349" priority="89">
      <formula>$K71="Invalid"</formula>
    </cfRule>
  </conditionalFormatting>
  <conditionalFormatting sqref="E72:I72">
    <cfRule type="expression" dxfId="348" priority="87">
      <formula>$A72="x"</formula>
    </cfRule>
    <cfRule type="expression" dxfId="347" priority="88">
      <formula>RIGHT($C72,1)=":"</formula>
    </cfRule>
  </conditionalFormatting>
  <conditionalFormatting sqref="E72:I72">
    <cfRule type="expression" dxfId="346" priority="86">
      <formula>$K72="Invalid"</formula>
    </cfRule>
  </conditionalFormatting>
  <conditionalFormatting sqref="E72:I72">
    <cfRule type="expression" dxfId="345" priority="85">
      <formula>AND($K72="Invalid",E72="x")</formula>
    </cfRule>
  </conditionalFormatting>
  <conditionalFormatting sqref="D72">
    <cfRule type="expression" dxfId="344" priority="81">
      <formula>A72="x"</formula>
    </cfRule>
    <cfRule type="expression" dxfId="343" priority="82">
      <formula>RIGHT(C72,1)=":"</formula>
    </cfRule>
  </conditionalFormatting>
  <conditionalFormatting sqref="D72">
    <cfRule type="expression" dxfId="342" priority="84">
      <formula>$K72="Invalid"</formula>
    </cfRule>
  </conditionalFormatting>
  <conditionalFormatting sqref="D72">
    <cfRule type="expression" dxfId="341" priority="83">
      <formula>AND($K72="Invalid",D72="x")</formula>
    </cfRule>
  </conditionalFormatting>
  <conditionalFormatting sqref="J72">
    <cfRule type="expression" dxfId="340" priority="79">
      <formula>$A72="x"</formula>
    </cfRule>
    <cfRule type="expression" dxfId="339" priority="80">
      <formula>RIGHT($C72,1)=":"</formula>
    </cfRule>
  </conditionalFormatting>
  <conditionalFormatting sqref="J72">
    <cfRule type="expression" dxfId="338" priority="78">
      <formula>$K72="Invalid"</formula>
    </cfRule>
  </conditionalFormatting>
  <conditionalFormatting sqref="D73">
    <cfRule type="expression" dxfId="337" priority="74">
      <formula>A73="x"</formula>
    </cfRule>
    <cfRule type="expression" dxfId="336" priority="75">
      <formula>RIGHT(C73,1)=":"</formula>
    </cfRule>
  </conditionalFormatting>
  <conditionalFormatting sqref="D73">
    <cfRule type="expression" dxfId="335" priority="77">
      <formula>$K73="Invalid"</formula>
    </cfRule>
  </conditionalFormatting>
  <conditionalFormatting sqref="D73">
    <cfRule type="expression" dxfId="334" priority="76">
      <formula>AND($K73="Invalid",D73="x")</formula>
    </cfRule>
  </conditionalFormatting>
  <conditionalFormatting sqref="D74">
    <cfRule type="expression" dxfId="333" priority="70">
      <formula>A74="x"</formula>
    </cfRule>
    <cfRule type="expression" dxfId="332" priority="71">
      <formula>RIGHT(C74,1)=":"</formula>
    </cfRule>
  </conditionalFormatting>
  <conditionalFormatting sqref="D74">
    <cfRule type="expression" dxfId="331" priority="73">
      <formula>$K74="Invalid"</formula>
    </cfRule>
  </conditionalFormatting>
  <conditionalFormatting sqref="D74">
    <cfRule type="expression" dxfId="330" priority="72">
      <formula>AND($K74="Invalid",D74="x")</formula>
    </cfRule>
  </conditionalFormatting>
  <conditionalFormatting sqref="D75">
    <cfRule type="expression" dxfId="329" priority="66">
      <formula>A75="x"</formula>
    </cfRule>
    <cfRule type="expression" dxfId="328" priority="67">
      <formula>RIGHT(C75,1)=":"</formula>
    </cfRule>
  </conditionalFormatting>
  <conditionalFormatting sqref="D75">
    <cfRule type="expression" dxfId="327" priority="69">
      <formula>$K75="Invalid"</formula>
    </cfRule>
  </conditionalFormatting>
  <conditionalFormatting sqref="D75">
    <cfRule type="expression" dxfId="326" priority="68">
      <formula>AND($K75="Invalid",D75="x")</formula>
    </cfRule>
  </conditionalFormatting>
  <conditionalFormatting sqref="D76">
    <cfRule type="expression" dxfId="325" priority="62">
      <formula>A76="x"</formula>
    </cfRule>
    <cfRule type="expression" dxfId="324" priority="63">
      <formula>RIGHT(C76,1)=":"</formula>
    </cfRule>
  </conditionalFormatting>
  <conditionalFormatting sqref="D76">
    <cfRule type="expression" dxfId="323" priority="65">
      <formula>$K76="Invalid"</formula>
    </cfRule>
  </conditionalFormatting>
  <conditionalFormatting sqref="D76">
    <cfRule type="expression" dxfId="322" priority="64">
      <formula>AND($K76="Invalid",D76="x")</formula>
    </cfRule>
  </conditionalFormatting>
  <conditionalFormatting sqref="D77">
    <cfRule type="expression" dxfId="321" priority="58">
      <formula>A77="x"</formula>
    </cfRule>
    <cfRule type="expression" dxfId="320" priority="59">
      <formula>RIGHT(C77,1)=":"</formula>
    </cfRule>
  </conditionalFormatting>
  <conditionalFormatting sqref="D77">
    <cfRule type="expression" dxfId="319" priority="61">
      <formula>$K77="Invalid"</formula>
    </cfRule>
  </conditionalFormatting>
  <conditionalFormatting sqref="D77">
    <cfRule type="expression" dxfId="318" priority="60">
      <formula>AND($K77="Invalid",D77="x")</formula>
    </cfRule>
  </conditionalFormatting>
  <conditionalFormatting sqref="J77">
    <cfRule type="expression" dxfId="317" priority="56">
      <formula>$A77="x"</formula>
    </cfRule>
    <cfRule type="expression" dxfId="316" priority="57">
      <formula>RIGHT($C77,1)=":"</formula>
    </cfRule>
  </conditionalFormatting>
  <conditionalFormatting sqref="J77">
    <cfRule type="expression" dxfId="315" priority="55">
      <formula>$K77="Invalid"</formula>
    </cfRule>
  </conditionalFormatting>
  <conditionalFormatting sqref="E78">
    <cfRule type="expression" dxfId="314" priority="51">
      <formula>B78="x"</formula>
    </cfRule>
    <cfRule type="expression" dxfId="313" priority="52">
      <formula>RIGHT(D78,1)=":"</formula>
    </cfRule>
  </conditionalFormatting>
  <conditionalFormatting sqref="E78">
    <cfRule type="expression" dxfId="312" priority="54">
      <formula>$K78="Invalid"</formula>
    </cfRule>
  </conditionalFormatting>
  <conditionalFormatting sqref="E78">
    <cfRule type="expression" dxfId="311" priority="53">
      <formula>AND($K78="Invalid",E78="x")</formula>
    </cfRule>
  </conditionalFormatting>
  <conditionalFormatting sqref="I78">
    <cfRule type="expression" dxfId="310" priority="47">
      <formula>F78="x"</formula>
    </cfRule>
    <cfRule type="expression" dxfId="309" priority="48">
      <formula>RIGHT(H78,1)=":"</formula>
    </cfRule>
  </conditionalFormatting>
  <conditionalFormatting sqref="I78">
    <cfRule type="expression" dxfId="308" priority="50">
      <formula>$K78="Invalid"</formula>
    </cfRule>
  </conditionalFormatting>
  <conditionalFormatting sqref="I78">
    <cfRule type="expression" dxfId="307" priority="49">
      <formula>AND($K78="Invalid",I78="x")</formula>
    </cfRule>
  </conditionalFormatting>
  <conditionalFormatting sqref="D79">
    <cfRule type="expression" dxfId="306" priority="43">
      <formula>A79="x"</formula>
    </cfRule>
    <cfRule type="expression" dxfId="305" priority="44">
      <formula>RIGHT(C79,1)=":"</formula>
    </cfRule>
  </conditionalFormatting>
  <conditionalFormatting sqref="D79">
    <cfRule type="expression" dxfId="304" priority="46">
      <formula>$K79="Invalid"</formula>
    </cfRule>
  </conditionalFormatting>
  <conditionalFormatting sqref="D79">
    <cfRule type="expression" dxfId="303" priority="45">
      <formula>AND($K79="Invalid",D79="x")</formula>
    </cfRule>
  </conditionalFormatting>
  <conditionalFormatting sqref="D80">
    <cfRule type="expression" dxfId="302" priority="39">
      <formula>A80="x"</formula>
    </cfRule>
    <cfRule type="expression" dxfId="301" priority="40">
      <formula>RIGHT(C80,1)=":"</formula>
    </cfRule>
  </conditionalFormatting>
  <conditionalFormatting sqref="D80">
    <cfRule type="expression" dxfId="300" priority="42">
      <formula>$K80="Invalid"</formula>
    </cfRule>
  </conditionalFormatting>
  <conditionalFormatting sqref="D80">
    <cfRule type="expression" dxfId="299" priority="41">
      <formula>AND($K80="Invalid",D80="x")</formula>
    </cfRule>
  </conditionalFormatting>
  <conditionalFormatting sqref="D81">
    <cfRule type="expression" dxfId="298" priority="35">
      <formula>A81="x"</formula>
    </cfRule>
    <cfRule type="expression" dxfId="297" priority="36">
      <formula>RIGHT(C81,1)=":"</formula>
    </cfRule>
  </conditionalFormatting>
  <conditionalFormatting sqref="D81">
    <cfRule type="expression" dxfId="296" priority="38">
      <formula>$K81="Invalid"</formula>
    </cfRule>
  </conditionalFormatting>
  <conditionalFormatting sqref="D81">
    <cfRule type="expression" dxfId="295" priority="37">
      <formula>AND($K81="Invalid",D81="x")</formula>
    </cfRule>
  </conditionalFormatting>
  <conditionalFormatting sqref="D82">
    <cfRule type="expression" dxfId="294" priority="31">
      <formula>A82="x"</formula>
    </cfRule>
    <cfRule type="expression" dxfId="293" priority="32">
      <formula>RIGHT(C82,1)=":"</formula>
    </cfRule>
  </conditionalFormatting>
  <conditionalFormatting sqref="D82">
    <cfRule type="expression" dxfId="292" priority="34">
      <formula>$K82="Invalid"</formula>
    </cfRule>
  </conditionalFormatting>
  <conditionalFormatting sqref="D82">
    <cfRule type="expression" dxfId="291" priority="33">
      <formula>AND($K82="Invalid",D82="x")</formula>
    </cfRule>
  </conditionalFormatting>
  <conditionalFormatting sqref="J82">
    <cfRule type="expression" dxfId="290" priority="29">
      <formula>$A82="x"</formula>
    </cfRule>
    <cfRule type="expression" dxfId="289" priority="30">
      <formula>RIGHT($C82,1)=":"</formula>
    </cfRule>
  </conditionalFormatting>
  <conditionalFormatting sqref="J82">
    <cfRule type="expression" dxfId="288" priority="28">
      <formula>$K82="Invalid"</formula>
    </cfRule>
  </conditionalFormatting>
  <conditionalFormatting sqref="D83">
    <cfRule type="expression" dxfId="287" priority="24">
      <formula>A83="x"</formula>
    </cfRule>
    <cfRule type="expression" dxfId="286" priority="25">
      <formula>RIGHT(C83,1)=":"</formula>
    </cfRule>
  </conditionalFormatting>
  <conditionalFormatting sqref="D83">
    <cfRule type="expression" dxfId="285" priority="27">
      <formula>$K83="Invalid"</formula>
    </cfRule>
  </conditionalFormatting>
  <conditionalFormatting sqref="D83">
    <cfRule type="expression" dxfId="284" priority="26">
      <formula>AND($K83="Invalid",D83="x")</formula>
    </cfRule>
  </conditionalFormatting>
  <conditionalFormatting sqref="D84">
    <cfRule type="expression" dxfId="283" priority="20">
      <formula>A84="x"</formula>
    </cfRule>
    <cfRule type="expression" dxfId="282" priority="21">
      <formula>RIGHT(C84,1)=":"</formula>
    </cfRule>
  </conditionalFormatting>
  <conditionalFormatting sqref="D84">
    <cfRule type="expression" dxfId="281" priority="23">
      <formula>$K84="Invalid"</formula>
    </cfRule>
  </conditionalFormatting>
  <conditionalFormatting sqref="D84">
    <cfRule type="expression" dxfId="280" priority="22">
      <formula>AND($K84="Invalid",D84="x")</formula>
    </cfRule>
  </conditionalFormatting>
  <conditionalFormatting sqref="J86:J89">
    <cfRule type="expression" dxfId="279" priority="18">
      <formula>$A86="x"</formula>
    </cfRule>
    <cfRule type="expression" dxfId="278" priority="19">
      <formula>RIGHT($C86,1)=":"</formula>
    </cfRule>
  </conditionalFormatting>
  <conditionalFormatting sqref="J86:J89">
    <cfRule type="expression" dxfId="277" priority="17">
      <formula>$K86="Invalid"</formula>
    </cfRule>
  </conditionalFormatting>
  <conditionalFormatting sqref="D86">
    <cfRule type="expression" dxfId="276" priority="13">
      <formula>A86="x"</formula>
    </cfRule>
    <cfRule type="expression" dxfId="275" priority="14">
      <formula>RIGHT(C86,1)=":"</formula>
    </cfRule>
  </conditionalFormatting>
  <conditionalFormatting sqref="D86">
    <cfRule type="expression" dxfId="274" priority="16">
      <formula>$K86="Invalid"</formula>
    </cfRule>
  </conditionalFormatting>
  <conditionalFormatting sqref="D86">
    <cfRule type="expression" dxfId="273" priority="15">
      <formula>AND($K86="Invalid",D86="x")</formula>
    </cfRule>
  </conditionalFormatting>
  <conditionalFormatting sqref="D87">
    <cfRule type="expression" dxfId="272" priority="9">
      <formula>A87="x"</formula>
    </cfRule>
    <cfRule type="expression" dxfId="271" priority="10">
      <formula>RIGHT(C87,1)=":"</formula>
    </cfRule>
  </conditionalFormatting>
  <conditionalFormatting sqref="D87">
    <cfRule type="expression" dxfId="270" priority="12">
      <formula>$K87="Invalid"</formula>
    </cfRule>
  </conditionalFormatting>
  <conditionalFormatting sqref="D87">
    <cfRule type="expression" dxfId="269" priority="11">
      <formula>AND($K87="Invalid",D87="x")</formula>
    </cfRule>
  </conditionalFormatting>
  <conditionalFormatting sqref="D88">
    <cfRule type="expression" dxfId="268" priority="5">
      <formula>A88="x"</formula>
    </cfRule>
    <cfRule type="expression" dxfId="267" priority="6">
      <formula>RIGHT(C88,1)=":"</formula>
    </cfRule>
  </conditionalFormatting>
  <conditionalFormatting sqref="D88">
    <cfRule type="expression" dxfId="266" priority="8">
      <formula>$K88="Invalid"</formula>
    </cfRule>
  </conditionalFormatting>
  <conditionalFormatting sqref="D88">
    <cfRule type="expression" dxfId="265" priority="7">
      <formula>AND($K88="Invalid",D88="x")</formula>
    </cfRule>
  </conditionalFormatting>
  <conditionalFormatting sqref="D89">
    <cfRule type="expression" dxfId="264" priority="1">
      <formula>A89="x"</formula>
    </cfRule>
    <cfRule type="expression" dxfId="263" priority="2">
      <formula>RIGHT(C89,1)=":"</formula>
    </cfRule>
  </conditionalFormatting>
  <conditionalFormatting sqref="D89">
    <cfRule type="expression" dxfId="262" priority="4">
      <formula>$K89="Invalid"</formula>
    </cfRule>
  </conditionalFormatting>
  <conditionalFormatting sqref="D89">
    <cfRule type="expression" dxfId="261" priority="3">
      <formula>AND($K89="Invalid",D89="x")</formula>
    </cfRule>
  </conditionalFormatting>
  <dataValidations count="1">
    <dataValidation type="list" allowBlank="1" showInputMessage="1" showErrorMessage="1" sqref="A7:A100 D7:I100">
      <formula1>"x"</formula1>
    </dataValidation>
  </dataValidations>
  <pageMargins left="0.7" right="0.7" top="0.75" bottom="0.75" header="0.3" footer="0.3"/>
  <pageSetup orientation="portrai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1" tint="0.499984740745262"/>
  </sheetPr>
  <dimension ref="A1:AJ500"/>
  <sheetViews>
    <sheetView showGridLines="0" zoomScale="150" zoomScaleNormal="150" zoomScalePageLayoutView="150" workbookViewId="0">
      <pane ySplit="6" topLeftCell="A46" activePane="bottomLeft" state="frozen"/>
      <selection activeCell="D3" sqref="D3:I3"/>
      <selection pane="bottomLeft" activeCell="J8" sqref="J8"/>
    </sheetView>
  </sheetViews>
  <sheetFormatPr defaultColWidth="0" defaultRowHeight="14.1" customHeight="1"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36" width="0" style="115" hidden="1" customWidth="1"/>
    <col min="37" max="16384" width="8.625" style="115" hidden="1"/>
  </cols>
  <sheetData>
    <row r="1" spans="1:11" s="114" customFormat="1" ht="18.75" x14ac:dyDescent="0.3">
      <c r="A1" s="114" t="str">
        <f>ClientName</f>
        <v>City of Garden Grove</v>
      </c>
    </row>
    <row r="2" spans="1:11" ht="14.25" x14ac:dyDescent="0.2">
      <c r="A2" s="115" t="s">
        <v>82</v>
      </c>
    </row>
    <row r="3" spans="1:11" ht="14.25" x14ac:dyDescent="0.2">
      <c r="A3" s="115" t="s">
        <v>968</v>
      </c>
      <c r="C3" s="116"/>
      <c r="D3" s="179" t="s">
        <v>1501</v>
      </c>
      <c r="E3" s="179"/>
      <c r="F3" s="179"/>
      <c r="G3" s="179"/>
      <c r="H3" s="179"/>
      <c r="I3" s="179"/>
    </row>
    <row r="4" spans="1:11" ht="18.600000000000001" customHeight="1" x14ac:dyDescent="0.2">
      <c r="A4" s="184" t="s">
        <v>34</v>
      </c>
      <c r="B4" s="185"/>
      <c r="C4" s="186"/>
      <c r="D4" s="190" t="s">
        <v>94</v>
      </c>
      <c r="E4" s="191"/>
      <c r="F4" s="191"/>
      <c r="G4" s="191"/>
      <c r="H4" s="191"/>
      <c r="I4" s="192"/>
      <c r="J4" s="182" t="s">
        <v>95</v>
      </c>
      <c r="K4" s="117"/>
    </row>
    <row r="5" spans="1:11" ht="18.600000000000001" customHeight="1" x14ac:dyDescent="0.2">
      <c r="A5" s="187"/>
      <c r="B5" s="188"/>
      <c r="C5" s="189"/>
      <c r="D5" s="193"/>
      <c r="E5" s="194"/>
      <c r="F5" s="194"/>
      <c r="G5" s="194"/>
      <c r="H5" s="194"/>
      <c r="I5" s="195"/>
      <c r="J5" s="183"/>
      <c r="K5" s="118"/>
    </row>
    <row r="6" spans="1:11" ht="14.25"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137" customFormat="1" ht="28.5" x14ac:dyDescent="0.3">
      <c r="A7" s="128" t="s">
        <v>110</v>
      </c>
      <c r="B7" s="129" t="s">
        <v>968</v>
      </c>
      <c r="C7" s="144" t="s">
        <v>266</v>
      </c>
      <c r="D7" s="131"/>
      <c r="E7" s="131"/>
      <c r="F7" s="131"/>
      <c r="G7" s="131"/>
      <c r="H7" s="131"/>
      <c r="I7" s="131"/>
      <c r="J7" s="132"/>
      <c r="K7" s="136" t="str">
        <f t="shared" ref="K7:K38" si="0">IF(C7="","",
IF(OR(A1="x",RIGHT(C7,1)=":"),"",
IF(COUNTA(D7:I7)&gt;1,"Invalid",
IF(D7="x",$D$6,IF(E7="x",$E$6,IF(F7="x",$F$6,IF(G7="x",$G$6,IF(H7="x",$H$6,IF(I7="x",$I$6,"")))))))))</f>
        <v/>
      </c>
    </row>
    <row r="8" spans="1:11" s="137" customFormat="1" ht="141.6" customHeight="1" x14ac:dyDescent="0.3">
      <c r="A8" s="128"/>
      <c r="B8" s="129" t="s">
        <v>2330</v>
      </c>
      <c r="C8" s="138" t="s">
        <v>969</v>
      </c>
      <c r="D8" s="78" t="s">
        <v>110</v>
      </c>
      <c r="E8" s="78"/>
      <c r="F8" s="78"/>
      <c r="G8" s="78"/>
      <c r="H8" s="78"/>
      <c r="I8" s="78"/>
      <c r="J8" s="76" t="s">
        <v>2599</v>
      </c>
      <c r="K8" s="136" t="str">
        <f t="shared" si="0"/>
        <v>SUP</v>
      </c>
    </row>
    <row r="9" spans="1:11" s="137" customFormat="1" ht="57" x14ac:dyDescent="0.3">
      <c r="A9" s="128"/>
      <c r="B9" s="129" t="s">
        <v>2331</v>
      </c>
      <c r="C9" s="138" t="s">
        <v>970</v>
      </c>
      <c r="D9" s="78" t="s">
        <v>110</v>
      </c>
      <c r="E9" s="78"/>
      <c r="F9" s="78"/>
      <c r="G9" s="78"/>
      <c r="H9" s="78"/>
      <c r="I9" s="78"/>
      <c r="J9" s="76"/>
      <c r="K9" s="136" t="str">
        <f t="shared" si="0"/>
        <v>SUP</v>
      </c>
    </row>
    <row r="10" spans="1:11" s="137" customFormat="1" ht="57" x14ac:dyDescent="0.3">
      <c r="A10" s="128"/>
      <c r="B10" s="129" t="s">
        <v>2332</v>
      </c>
      <c r="C10" s="138" t="s">
        <v>971</v>
      </c>
      <c r="D10" s="78" t="s">
        <v>110</v>
      </c>
      <c r="E10" s="78"/>
      <c r="F10" s="78"/>
      <c r="G10" s="78"/>
      <c r="H10" s="78"/>
      <c r="I10" s="78"/>
      <c r="J10" s="76"/>
      <c r="K10" s="136" t="str">
        <f t="shared" si="0"/>
        <v>SUP</v>
      </c>
    </row>
    <row r="11" spans="1:11" s="137" customFormat="1" ht="57" x14ac:dyDescent="0.3">
      <c r="A11" s="128"/>
      <c r="B11" s="129" t="s">
        <v>2333</v>
      </c>
      <c r="C11" s="138" t="s">
        <v>972</v>
      </c>
      <c r="D11" s="78" t="s">
        <v>110</v>
      </c>
      <c r="E11" s="78"/>
      <c r="F11" s="78"/>
      <c r="G11" s="78"/>
      <c r="H11" s="78"/>
      <c r="I11" s="78"/>
      <c r="J11" s="76"/>
      <c r="K11" s="136" t="str">
        <f t="shared" si="0"/>
        <v>SUP</v>
      </c>
    </row>
    <row r="12" spans="1:11" s="137" customFormat="1" ht="71.25" x14ac:dyDescent="0.3">
      <c r="A12" s="128"/>
      <c r="B12" s="129" t="s">
        <v>2334</v>
      </c>
      <c r="C12" s="138" t="s">
        <v>973</v>
      </c>
      <c r="D12" s="78" t="s">
        <v>110</v>
      </c>
      <c r="E12" s="78"/>
      <c r="F12" s="78"/>
      <c r="G12" s="78"/>
      <c r="H12" s="78"/>
      <c r="I12" s="78"/>
      <c r="J12" s="76"/>
      <c r="K12" s="136" t="str">
        <f t="shared" si="0"/>
        <v>SUP</v>
      </c>
    </row>
    <row r="13" spans="1:11" s="137" customFormat="1" ht="85.5" x14ac:dyDescent="0.3">
      <c r="A13" s="128"/>
      <c r="B13" s="129" t="s">
        <v>2335</v>
      </c>
      <c r="C13" s="138" t="s">
        <v>974</v>
      </c>
      <c r="D13" s="78" t="s">
        <v>110</v>
      </c>
      <c r="E13" s="78"/>
      <c r="F13" s="78"/>
      <c r="G13" s="78"/>
      <c r="H13" s="78"/>
      <c r="I13" s="78"/>
      <c r="J13" s="76" t="s">
        <v>2601</v>
      </c>
      <c r="K13" s="136" t="str">
        <f t="shared" si="0"/>
        <v/>
      </c>
    </row>
    <row r="14" spans="1:11" s="137" customFormat="1" ht="71.25" x14ac:dyDescent="0.3">
      <c r="A14" s="128"/>
      <c r="B14" s="129" t="s">
        <v>2336</v>
      </c>
      <c r="C14" s="138" t="s">
        <v>2329</v>
      </c>
      <c r="D14" s="78" t="s">
        <v>110</v>
      </c>
      <c r="E14" s="78"/>
      <c r="F14" s="78"/>
      <c r="G14" s="78"/>
      <c r="H14" s="78"/>
      <c r="I14" s="78"/>
      <c r="J14" s="76" t="s">
        <v>2602</v>
      </c>
      <c r="K14" s="136" t="str">
        <f t="shared" si="0"/>
        <v>SUP</v>
      </c>
    </row>
    <row r="15" spans="1:11" s="137" customFormat="1" ht="57" x14ac:dyDescent="0.3">
      <c r="A15" s="128"/>
      <c r="B15" s="129" t="s">
        <v>2337</v>
      </c>
      <c r="C15" s="138" t="s">
        <v>975</v>
      </c>
      <c r="D15" s="78" t="s">
        <v>110</v>
      </c>
      <c r="E15" s="78"/>
      <c r="F15" s="78"/>
      <c r="G15" s="78"/>
      <c r="H15" s="78"/>
      <c r="I15" s="78"/>
      <c r="J15" s="76"/>
      <c r="K15" s="136" t="str">
        <f t="shared" si="0"/>
        <v>SUP</v>
      </c>
    </row>
    <row r="16" spans="1:11" s="137" customFormat="1" ht="57" x14ac:dyDescent="0.3">
      <c r="A16" s="128"/>
      <c r="B16" s="129" t="s">
        <v>2338</v>
      </c>
      <c r="C16" s="138" t="s">
        <v>976</v>
      </c>
      <c r="D16" s="78" t="s">
        <v>110</v>
      </c>
      <c r="E16" s="78"/>
      <c r="F16" s="78"/>
      <c r="G16" s="78"/>
      <c r="H16" s="78"/>
      <c r="I16" s="78"/>
      <c r="J16" s="76"/>
      <c r="K16" s="136" t="str">
        <f t="shared" si="0"/>
        <v>SUP</v>
      </c>
    </row>
    <row r="17" spans="1:11" s="137" customFormat="1" ht="99.75" x14ac:dyDescent="0.3">
      <c r="A17" s="128"/>
      <c r="B17" s="129" t="s">
        <v>2339</v>
      </c>
      <c r="C17" s="138" t="s">
        <v>977</v>
      </c>
      <c r="D17" s="78" t="s">
        <v>110</v>
      </c>
      <c r="E17" s="78"/>
      <c r="F17" s="78"/>
      <c r="G17" s="78"/>
      <c r="H17" s="78"/>
      <c r="I17" s="78"/>
      <c r="J17" s="76" t="s">
        <v>2601</v>
      </c>
      <c r="K17" s="136" t="str">
        <f t="shared" si="0"/>
        <v>SUP</v>
      </c>
    </row>
    <row r="18" spans="1:11" s="137" customFormat="1" ht="114" x14ac:dyDescent="0.3">
      <c r="A18" s="128"/>
      <c r="B18" s="129" t="s">
        <v>2340</v>
      </c>
      <c r="C18" s="138" t="s">
        <v>978</v>
      </c>
      <c r="D18" s="78" t="s">
        <v>110</v>
      </c>
      <c r="E18" s="78"/>
      <c r="F18" s="78"/>
      <c r="G18" s="78"/>
      <c r="H18" s="78"/>
      <c r="I18" s="78"/>
      <c r="J18" s="76" t="s">
        <v>2603</v>
      </c>
      <c r="K18" s="136" t="str">
        <f t="shared" si="0"/>
        <v>SUP</v>
      </c>
    </row>
    <row r="19" spans="1:11" s="137" customFormat="1" ht="71.25" x14ac:dyDescent="0.3">
      <c r="A19" s="128"/>
      <c r="B19" s="129" t="s">
        <v>2341</v>
      </c>
      <c r="C19" s="138" t="s">
        <v>979</v>
      </c>
      <c r="D19" s="78" t="s">
        <v>110</v>
      </c>
      <c r="E19" s="78"/>
      <c r="F19" s="78"/>
      <c r="G19" s="78"/>
      <c r="H19" s="78"/>
      <c r="I19" s="78"/>
      <c r="J19" s="76"/>
      <c r="K19" s="136" t="str">
        <f t="shared" si="0"/>
        <v>SUP</v>
      </c>
    </row>
    <row r="20" spans="1:11" s="137" customFormat="1" ht="71.25" x14ac:dyDescent="0.3">
      <c r="A20" s="128"/>
      <c r="B20" s="129" t="s">
        <v>2342</v>
      </c>
      <c r="C20" s="138" t="s">
        <v>980</v>
      </c>
      <c r="D20" s="78" t="s">
        <v>110</v>
      </c>
      <c r="E20" s="78"/>
      <c r="F20" s="78"/>
      <c r="G20" s="78"/>
      <c r="H20" s="78"/>
      <c r="I20" s="78"/>
      <c r="J20" s="76" t="s">
        <v>2602</v>
      </c>
      <c r="K20" s="136" t="str">
        <f t="shared" si="0"/>
        <v>SUP</v>
      </c>
    </row>
    <row r="21" spans="1:11" s="137" customFormat="1" ht="71.25" x14ac:dyDescent="0.3">
      <c r="A21" s="128"/>
      <c r="B21" s="129" t="s">
        <v>2343</v>
      </c>
      <c r="C21" s="138" t="s">
        <v>981</v>
      </c>
      <c r="D21" s="78" t="s">
        <v>110</v>
      </c>
      <c r="E21" s="78"/>
      <c r="F21" s="78"/>
      <c r="G21" s="78"/>
      <c r="H21" s="78"/>
      <c r="I21" s="78"/>
      <c r="J21" s="76"/>
      <c r="K21" s="136" t="str">
        <f t="shared" si="0"/>
        <v>SUP</v>
      </c>
    </row>
    <row r="22" spans="1:11" s="137" customFormat="1" ht="57" x14ac:dyDescent="0.3">
      <c r="A22" s="128"/>
      <c r="B22" s="129" t="s">
        <v>2344</v>
      </c>
      <c r="C22" s="138" t="s">
        <v>982</v>
      </c>
      <c r="D22" s="78" t="s">
        <v>110</v>
      </c>
      <c r="E22" s="78"/>
      <c r="F22" s="78"/>
      <c r="G22" s="78"/>
      <c r="H22" s="78"/>
      <c r="I22" s="78"/>
      <c r="J22" s="76" t="s">
        <v>2602</v>
      </c>
      <c r="K22" s="136" t="str">
        <f t="shared" si="0"/>
        <v>SUP</v>
      </c>
    </row>
    <row r="23" spans="1:11" s="137" customFormat="1" ht="99.75" x14ac:dyDescent="0.3">
      <c r="A23" s="128"/>
      <c r="B23" s="129" t="s">
        <v>2345</v>
      </c>
      <c r="C23" s="138" t="s">
        <v>983</v>
      </c>
      <c r="D23" s="78" t="s">
        <v>110</v>
      </c>
      <c r="E23" s="78"/>
      <c r="F23" s="78"/>
      <c r="G23" s="78"/>
      <c r="H23" s="78"/>
      <c r="I23" s="78"/>
      <c r="J23" s="76"/>
      <c r="K23" s="136" t="str">
        <f t="shared" si="0"/>
        <v>SUP</v>
      </c>
    </row>
    <row r="24" spans="1:11" s="137" customFormat="1" ht="42.75" x14ac:dyDescent="0.3">
      <c r="A24" s="128"/>
      <c r="B24" s="129" t="s">
        <v>2346</v>
      </c>
      <c r="C24" s="138" t="s">
        <v>984</v>
      </c>
      <c r="D24" s="146" t="s">
        <v>110</v>
      </c>
      <c r="E24" s="78"/>
      <c r="F24" s="78"/>
      <c r="G24" s="78"/>
      <c r="H24" s="78"/>
      <c r="I24" s="78"/>
      <c r="J24" s="76"/>
      <c r="K24" s="136" t="str">
        <f t="shared" si="0"/>
        <v>SUP</v>
      </c>
    </row>
    <row r="25" spans="1:11" s="137" customFormat="1" ht="42.75" x14ac:dyDescent="0.3">
      <c r="A25" s="128"/>
      <c r="B25" s="129" t="s">
        <v>2346</v>
      </c>
      <c r="C25" s="138" t="s">
        <v>985</v>
      </c>
      <c r="D25" s="78"/>
      <c r="E25" s="78"/>
      <c r="F25" s="78"/>
      <c r="G25" s="78"/>
      <c r="H25" s="78"/>
      <c r="I25" s="78"/>
      <c r="J25" s="76"/>
      <c r="K25" s="136" t="str">
        <f t="shared" si="0"/>
        <v/>
      </c>
    </row>
    <row r="26" spans="1:11" s="137" customFormat="1" ht="71.25" x14ac:dyDescent="0.3">
      <c r="A26" s="128"/>
      <c r="B26" s="129" t="s">
        <v>2347</v>
      </c>
      <c r="C26" s="139" t="s">
        <v>986</v>
      </c>
      <c r="D26" s="146" t="s">
        <v>110</v>
      </c>
      <c r="E26" s="78"/>
      <c r="F26" s="78"/>
      <c r="G26" s="78"/>
      <c r="H26" s="78"/>
      <c r="I26" s="78"/>
      <c r="J26" s="76" t="s">
        <v>2597</v>
      </c>
      <c r="K26" s="136" t="str">
        <f t="shared" si="0"/>
        <v>SUP</v>
      </c>
    </row>
    <row r="27" spans="1:11" s="137" customFormat="1" ht="28.5" x14ac:dyDescent="0.3">
      <c r="A27" s="128"/>
      <c r="B27" s="129" t="s">
        <v>2348</v>
      </c>
      <c r="C27" s="139" t="s">
        <v>987</v>
      </c>
      <c r="D27" s="146" t="s">
        <v>110</v>
      </c>
      <c r="E27" s="78"/>
      <c r="F27" s="78"/>
      <c r="G27" s="78"/>
      <c r="H27" s="78"/>
      <c r="I27" s="78"/>
      <c r="J27" s="76" t="s">
        <v>2604</v>
      </c>
      <c r="K27" s="136" t="str">
        <f t="shared" si="0"/>
        <v>SUP</v>
      </c>
    </row>
    <row r="28" spans="1:11" s="137" customFormat="1" ht="28.5" x14ac:dyDescent="0.3">
      <c r="A28" s="128"/>
      <c r="B28" s="129" t="s">
        <v>2349</v>
      </c>
      <c r="C28" s="139" t="s">
        <v>988</v>
      </c>
      <c r="D28" s="146" t="s">
        <v>110</v>
      </c>
      <c r="E28" s="78"/>
      <c r="F28" s="78"/>
      <c r="G28" s="78"/>
      <c r="H28" s="78"/>
      <c r="I28" s="78"/>
      <c r="J28" s="76" t="s">
        <v>2604</v>
      </c>
      <c r="K28" s="136" t="str">
        <f t="shared" si="0"/>
        <v>SUP</v>
      </c>
    </row>
    <row r="29" spans="1:11" s="137" customFormat="1" ht="28.5" x14ac:dyDescent="0.3">
      <c r="A29" s="128"/>
      <c r="B29" s="129" t="s">
        <v>2350</v>
      </c>
      <c r="C29" s="139" t="s">
        <v>989</v>
      </c>
      <c r="D29" s="146" t="s">
        <v>110</v>
      </c>
      <c r="E29" s="78"/>
      <c r="F29" s="78"/>
      <c r="G29" s="78"/>
      <c r="H29" s="78"/>
      <c r="I29" s="78"/>
      <c r="J29" s="76" t="s">
        <v>2604</v>
      </c>
      <c r="K29" s="136" t="str">
        <f t="shared" si="0"/>
        <v>SUP</v>
      </c>
    </row>
    <row r="30" spans="1:11" s="137" customFormat="1" ht="28.5" x14ac:dyDescent="0.3">
      <c r="A30" s="128"/>
      <c r="B30" s="129" t="s">
        <v>2351</v>
      </c>
      <c r="C30" s="139" t="s">
        <v>990</v>
      </c>
      <c r="D30" s="146" t="s">
        <v>110</v>
      </c>
      <c r="E30" s="78"/>
      <c r="F30" s="78"/>
      <c r="G30" s="78"/>
      <c r="H30" s="78"/>
      <c r="I30" s="78"/>
      <c r="J30" s="76" t="s">
        <v>2604</v>
      </c>
      <c r="K30" s="136" t="str">
        <f t="shared" si="0"/>
        <v>SUP</v>
      </c>
    </row>
    <row r="31" spans="1:11" s="137" customFormat="1" ht="28.5" x14ac:dyDescent="0.3">
      <c r="A31" s="128"/>
      <c r="B31" s="129" t="s">
        <v>2352</v>
      </c>
      <c r="C31" s="139" t="s">
        <v>991</v>
      </c>
      <c r="D31" s="146" t="s">
        <v>110</v>
      </c>
      <c r="E31" s="78"/>
      <c r="F31" s="78"/>
      <c r="G31" s="78"/>
      <c r="H31" s="78"/>
      <c r="I31" s="78"/>
      <c r="J31" s="76" t="s">
        <v>2604</v>
      </c>
      <c r="K31" s="136" t="str">
        <f t="shared" si="0"/>
        <v>SUP</v>
      </c>
    </row>
    <row r="32" spans="1:11" s="137" customFormat="1" ht="28.5" x14ac:dyDescent="0.3">
      <c r="A32" s="128"/>
      <c r="B32" s="129" t="s">
        <v>2353</v>
      </c>
      <c r="C32" s="139" t="s">
        <v>992</v>
      </c>
      <c r="D32" s="146" t="s">
        <v>110</v>
      </c>
      <c r="E32" s="78"/>
      <c r="F32" s="78"/>
      <c r="G32" s="78"/>
      <c r="H32" s="78"/>
      <c r="I32" s="78"/>
      <c r="J32" s="76" t="s">
        <v>2604</v>
      </c>
      <c r="K32" s="136" t="str">
        <f t="shared" si="0"/>
        <v>SUP</v>
      </c>
    </row>
    <row r="33" spans="1:11" s="137" customFormat="1" ht="28.5" x14ac:dyDescent="0.3">
      <c r="A33" s="128"/>
      <c r="B33" s="129" t="s">
        <v>2354</v>
      </c>
      <c r="C33" s="139" t="s">
        <v>993</v>
      </c>
      <c r="D33" s="146" t="s">
        <v>110</v>
      </c>
      <c r="E33" s="78"/>
      <c r="F33" s="78"/>
      <c r="G33" s="78"/>
      <c r="H33" s="78"/>
      <c r="I33" s="78"/>
      <c r="J33" s="76" t="s">
        <v>2604</v>
      </c>
      <c r="K33" s="136" t="str">
        <f t="shared" si="0"/>
        <v>SUP</v>
      </c>
    </row>
    <row r="34" spans="1:11" s="137" customFormat="1" ht="28.5" x14ac:dyDescent="0.3">
      <c r="A34" s="128"/>
      <c r="B34" s="129" t="s">
        <v>2355</v>
      </c>
      <c r="C34" s="139" t="s">
        <v>994</v>
      </c>
      <c r="D34" s="146" t="s">
        <v>110</v>
      </c>
      <c r="E34" s="78"/>
      <c r="F34" s="78"/>
      <c r="G34" s="78"/>
      <c r="H34" s="78"/>
      <c r="I34" s="78"/>
      <c r="J34" s="76" t="s">
        <v>2604</v>
      </c>
      <c r="K34" s="136" t="str">
        <f t="shared" si="0"/>
        <v>SUP</v>
      </c>
    </row>
    <row r="35" spans="1:11" s="137" customFormat="1" ht="28.5" x14ac:dyDescent="0.3">
      <c r="A35" s="128"/>
      <c r="B35" s="129" t="s">
        <v>2356</v>
      </c>
      <c r="C35" s="139" t="s">
        <v>995</v>
      </c>
      <c r="D35" s="146" t="s">
        <v>110</v>
      </c>
      <c r="E35" s="78"/>
      <c r="F35" s="78"/>
      <c r="G35" s="78"/>
      <c r="H35" s="78"/>
      <c r="I35" s="78"/>
      <c r="J35" s="76" t="s">
        <v>2604</v>
      </c>
      <c r="K35" s="136" t="str">
        <f t="shared" si="0"/>
        <v>SUP</v>
      </c>
    </row>
    <row r="36" spans="1:11" s="137" customFormat="1" ht="85.5" x14ac:dyDescent="0.3">
      <c r="A36" s="128"/>
      <c r="B36" s="129" t="s">
        <v>2357</v>
      </c>
      <c r="C36" s="138" t="s">
        <v>996</v>
      </c>
      <c r="D36" s="146" t="s">
        <v>110</v>
      </c>
      <c r="E36" s="78"/>
      <c r="F36" s="78"/>
      <c r="G36" s="78"/>
      <c r="H36" s="78"/>
      <c r="I36" s="78"/>
      <c r="J36" s="76"/>
      <c r="K36" s="136" t="str">
        <f t="shared" si="0"/>
        <v>SUP</v>
      </c>
    </row>
    <row r="37" spans="1:11" s="137" customFormat="1" ht="42.75" x14ac:dyDescent="0.3">
      <c r="A37" s="128"/>
      <c r="B37" s="129" t="s">
        <v>2358</v>
      </c>
      <c r="C37" s="138" t="s">
        <v>997</v>
      </c>
      <c r="D37" s="146" t="s">
        <v>110</v>
      </c>
      <c r="E37" s="78"/>
      <c r="F37" s="78"/>
      <c r="G37" s="78"/>
      <c r="H37" s="78"/>
      <c r="I37" s="78"/>
      <c r="J37" s="76"/>
      <c r="K37" s="136" t="str">
        <f t="shared" si="0"/>
        <v>SUP</v>
      </c>
    </row>
    <row r="38" spans="1:11" s="137" customFormat="1" ht="71.25" x14ac:dyDescent="0.3">
      <c r="A38" s="128"/>
      <c r="B38" s="129" t="s">
        <v>2359</v>
      </c>
      <c r="C38" s="138" t="s">
        <v>998</v>
      </c>
      <c r="D38" s="146" t="s">
        <v>110</v>
      </c>
      <c r="E38" s="78"/>
      <c r="F38" s="78"/>
      <c r="G38" s="78"/>
      <c r="H38" s="78"/>
      <c r="I38" s="78"/>
      <c r="J38" s="76"/>
      <c r="K38" s="136" t="str">
        <f t="shared" si="0"/>
        <v>SUP</v>
      </c>
    </row>
    <row r="39" spans="1:11" s="137" customFormat="1" ht="71.25" x14ac:dyDescent="0.3">
      <c r="A39" s="128"/>
      <c r="B39" s="129" t="s">
        <v>2360</v>
      </c>
      <c r="C39" s="138" t="s">
        <v>999</v>
      </c>
      <c r="D39" s="146"/>
      <c r="E39" s="146" t="s">
        <v>110</v>
      </c>
      <c r="F39" s="78"/>
      <c r="G39" s="78"/>
      <c r="H39" s="78"/>
      <c r="I39" s="78"/>
      <c r="J39" s="76" t="s">
        <v>2605</v>
      </c>
      <c r="K39" s="136" t="str">
        <f t="shared" ref="K39:K70" si="1">IF(C39="","",
IF(OR(A33="x",RIGHT(C39,1)=":"),"",
IF(COUNTA(D39:I39)&gt;1,"Invalid",
IF(D39="x",$D$6,IF(E39="x",$E$6,IF(F39="x",$F$6,IF(G39="x",$G$6,IF(H39="x",$H$6,IF(I39="x",$I$6,"")))))))))</f>
        <v>MOD</v>
      </c>
    </row>
    <row r="40" spans="1:11" s="137" customFormat="1" ht="71.25" x14ac:dyDescent="0.3">
      <c r="A40" s="128"/>
      <c r="B40" s="129" t="s">
        <v>2361</v>
      </c>
      <c r="C40" s="138" t="s">
        <v>1000</v>
      </c>
      <c r="D40" s="78"/>
      <c r="E40" s="146" t="s">
        <v>110</v>
      </c>
      <c r="F40" s="78"/>
      <c r="G40" s="78"/>
      <c r="H40" s="78"/>
      <c r="I40" s="78"/>
      <c r="J40" s="76" t="s">
        <v>2605</v>
      </c>
      <c r="K40" s="136" t="str">
        <f t="shared" si="1"/>
        <v>MOD</v>
      </c>
    </row>
    <row r="41" spans="1:11" s="137" customFormat="1" ht="114" x14ac:dyDescent="0.3">
      <c r="A41" s="128"/>
      <c r="B41" s="129" t="s">
        <v>2362</v>
      </c>
      <c r="C41" s="138" t="s">
        <v>1001</v>
      </c>
      <c r="D41" s="78"/>
      <c r="E41" s="146" t="s">
        <v>110</v>
      </c>
      <c r="F41" s="78"/>
      <c r="G41" s="78"/>
      <c r="H41" s="78"/>
      <c r="I41" s="78"/>
      <c r="J41" s="76" t="s">
        <v>2605</v>
      </c>
      <c r="K41" s="136" t="str">
        <f t="shared" si="1"/>
        <v>MOD</v>
      </c>
    </row>
    <row r="42" spans="1:11" s="137" customFormat="1" ht="99.75" x14ac:dyDescent="0.3">
      <c r="A42" s="128"/>
      <c r="B42" s="129" t="s">
        <v>2363</v>
      </c>
      <c r="C42" s="138" t="s">
        <v>1002</v>
      </c>
      <c r="D42" s="78" t="s">
        <v>110</v>
      </c>
      <c r="E42" s="78"/>
      <c r="F42" s="78"/>
      <c r="G42" s="78"/>
      <c r="H42" s="78"/>
      <c r="I42" s="78"/>
      <c r="J42" s="76" t="s">
        <v>2602</v>
      </c>
      <c r="K42" s="136" t="str">
        <f t="shared" si="1"/>
        <v>SUP</v>
      </c>
    </row>
    <row r="43" spans="1:11" s="137" customFormat="1" ht="28.5" x14ac:dyDescent="0.3">
      <c r="A43" s="128"/>
      <c r="B43" s="129" t="s">
        <v>2363</v>
      </c>
      <c r="C43" s="138" t="s">
        <v>1003</v>
      </c>
      <c r="D43" s="78"/>
      <c r="E43" s="78"/>
      <c r="F43" s="78"/>
      <c r="G43" s="78"/>
      <c r="H43" s="78"/>
      <c r="I43" s="78"/>
      <c r="J43" s="76"/>
      <c r="K43" s="136" t="str">
        <f t="shared" si="1"/>
        <v/>
      </c>
    </row>
    <row r="44" spans="1:11" s="137" customFormat="1" ht="14.25" x14ac:dyDescent="0.3">
      <c r="A44" s="128"/>
      <c r="B44" s="129" t="s">
        <v>2364</v>
      </c>
      <c r="C44" s="139" t="s">
        <v>1004</v>
      </c>
      <c r="D44" s="78" t="s">
        <v>110</v>
      </c>
      <c r="E44" s="78"/>
      <c r="F44" s="78"/>
      <c r="G44" s="78"/>
      <c r="H44" s="78"/>
      <c r="I44" s="78"/>
      <c r="J44" s="76"/>
      <c r="K44" s="136" t="str">
        <f t="shared" si="1"/>
        <v>SUP</v>
      </c>
    </row>
    <row r="45" spans="1:11" s="137" customFormat="1" ht="14.25" x14ac:dyDescent="0.3">
      <c r="A45" s="128"/>
      <c r="B45" s="129" t="s">
        <v>2365</v>
      </c>
      <c r="C45" s="139" t="s">
        <v>1005</v>
      </c>
      <c r="D45" s="78" t="s">
        <v>110</v>
      </c>
      <c r="E45" s="78"/>
      <c r="F45" s="78"/>
      <c r="G45" s="78"/>
      <c r="H45" s="78"/>
      <c r="I45" s="78"/>
      <c r="J45" s="76"/>
      <c r="K45" s="136" t="str">
        <f t="shared" si="1"/>
        <v>SUP</v>
      </c>
    </row>
    <row r="46" spans="1:11" s="137" customFormat="1" ht="14.25" x14ac:dyDescent="0.3">
      <c r="A46" s="128"/>
      <c r="B46" s="129" t="s">
        <v>2366</v>
      </c>
      <c r="C46" s="139" t="s">
        <v>1006</v>
      </c>
      <c r="D46" s="78" t="s">
        <v>110</v>
      </c>
      <c r="E46" s="78"/>
      <c r="F46" s="78"/>
      <c r="G46" s="78"/>
      <c r="H46" s="78"/>
      <c r="I46" s="78"/>
      <c r="J46" s="76"/>
      <c r="K46" s="136" t="str">
        <f t="shared" si="1"/>
        <v>SUP</v>
      </c>
    </row>
    <row r="47" spans="1:11" s="137" customFormat="1" ht="42.75" x14ac:dyDescent="0.3">
      <c r="A47" s="128"/>
      <c r="B47" s="129" t="s">
        <v>2367</v>
      </c>
      <c r="C47" s="139" t="s">
        <v>1007</v>
      </c>
      <c r="D47" s="78" t="s">
        <v>110</v>
      </c>
      <c r="E47" s="78"/>
      <c r="F47" s="78"/>
      <c r="G47" s="78"/>
      <c r="H47" s="78"/>
      <c r="I47" s="78"/>
      <c r="J47" s="76"/>
      <c r="K47" s="136" t="str">
        <f t="shared" si="1"/>
        <v>SUP</v>
      </c>
    </row>
    <row r="48" spans="1:11" s="137" customFormat="1" ht="14.25" x14ac:dyDescent="0.3">
      <c r="A48" s="128"/>
      <c r="B48" s="129" t="s">
        <v>2368</v>
      </c>
      <c r="C48" s="139" t="s">
        <v>1008</v>
      </c>
      <c r="D48" s="78" t="s">
        <v>110</v>
      </c>
      <c r="E48" s="78"/>
      <c r="F48" s="78"/>
      <c r="G48" s="78"/>
      <c r="H48" s="78"/>
      <c r="I48" s="78"/>
      <c r="J48" s="76"/>
      <c r="K48" s="136" t="str">
        <f t="shared" si="1"/>
        <v>SUP</v>
      </c>
    </row>
    <row r="49" spans="1:11" s="137" customFormat="1" ht="14.25" x14ac:dyDescent="0.3">
      <c r="A49" s="128"/>
      <c r="B49" s="129" t="s">
        <v>2369</v>
      </c>
      <c r="C49" s="139" t="s">
        <v>1009</v>
      </c>
      <c r="D49" s="78" t="s">
        <v>110</v>
      </c>
      <c r="E49" s="78"/>
      <c r="F49" s="78"/>
      <c r="G49" s="78"/>
      <c r="H49" s="78"/>
      <c r="I49" s="78"/>
      <c r="J49" s="76"/>
      <c r="K49" s="136" t="str">
        <f t="shared" si="1"/>
        <v>SUP</v>
      </c>
    </row>
    <row r="50" spans="1:11" s="137" customFormat="1" ht="14.25" hidden="1" x14ac:dyDescent="0.3">
      <c r="A50" s="128"/>
      <c r="B50" s="129" t="s">
        <v>295</v>
      </c>
      <c r="C50" s="134"/>
      <c r="D50" s="131"/>
      <c r="E50" s="131"/>
      <c r="F50" s="131"/>
      <c r="G50" s="131"/>
      <c r="H50" s="131"/>
      <c r="I50" s="131"/>
      <c r="J50" s="132"/>
      <c r="K50" s="133" t="str">
        <f t="shared" si="1"/>
        <v/>
      </c>
    </row>
    <row r="51" spans="1:11" s="137" customFormat="1" ht="14.25" hidden="1" x14ac:dyDescent="0.3">
      <c r="A51" s="128"/>
      <c r="B51" s="129" t="s">
        <v>295</v>
      </c>
      <c r="C51" s="134"/>
      <c r="D51" s="131"/>
      <c r="E51" s="131"/>
      <c r="F51" s="131"/>
      <c r="G51" s="131"/>
      <c r="H51" s="131"/>
      <c r="I51" s="131"/>
      <c r="J51" s="132"/>
      <c r="K51" s="133" t="str">
        <f t="shared" si="1"/>
        <v/>
      </c>
    </row>
    <row r="52" spans="1:11" s="137" customFormat="1" ht="14.25" hidden="1" x14ac:dyDescent="0.3">
      <c r="A52" s="128"/>
      <c r="B52" s="129" t="s">
        <v>295</v>
      </c>
      <c r="C52" s="134"/>
      <c r="D52" s="131"/>
      <c r="E52" s="131"/>
      <c r="F52" s="131"/>
      <c r="G52" s="131"/>
      <c r="H52" s="131"/>
      <c r="I52" s="131"/>
      <c r="J52" s="132"/>
      <c r="K52" s="133" t="str">
        <f t="shared" si="1"/>
        <v/>
      </c>
    </row>
    <row r="53" spans="1:11" s="137" customFormat="1" ht="14.25" hidden="1" x14ac:dyDescent="0.3">
      <c r="A53" s="128"/>
      <c r="B53" s="129" t="s">
        <v>295</v>
      </c>
      <c r="C53" s="134"/>
      <c r="D53" s="131"/>
      <c r="E53" s="131"/>
      <c r="F53" s="131"/>
      <c r="G53" s="131"/>
      <c r="H53" s="131"/>
      <c r="I53" s="131"/>
      <c r="J53" s="132"/>
      <c r="K53" s="133" t="str">
        <f t="shared" si="1"/>
        <v/>
      </c>
    </row>
    <row r="54" spans="1:11" s="137" customFormat="1" ht="14.25" hidden="1" x14ac:dyDescent="0.3">
      <c r="A54" s="128"/>
      <c r="B54" s="129" t="s">
        <v>295</v>
      </c>
      <c r="C54" s="134"/>
      <c r="D54" s="131"/>
      <c r="E54" s="131"/>
      <c r="F54" s="131"/>
      <c r="G54" s="131"/>
      <c r="H54" s="131"/>
      <c r="I54" s="131"/>
      <c r="J54" s="132"/>
      <c r="K54" s="133" t="str">
        <f t="shared" si="1"/>
        <v/>
      </c>
    </row>
    <row r="55" spans="1:11" s="137" customFormat="1" ht="14.25" hidden="1" x14ac:dyDescent="0.3">
      <c r="A55" s="128"/>
      <c r="B55" s="129" t="s">
        <v>295</v>
      </c>
      <c r="C55" s="134"/>
      <c r="D55" s="131"/>
      <c r="E55" s="131"/>
      <c r="F55" s="131"/>
      <c r="G55" s="131"/>
      <c r="H55" s="131"/>
      <c r="I55" s="131"/>
      <c r="J55" s="132"/>
      <c r="K55" s="133" t="str">
        <f t="shared" si="1"/>
        <v/>
      </c>
    </row>
    <row r="56" spans="1:11" s="137" customFormat="1" ht="14.25" hidden="1" x14ac:dyDescent="0.3">
      <c r="A56" s="128"/>
      <c r="B56" s="129" t="s">
        <v>295</v>
      </c>
      <c r="C56" s="134"/>
      <c r="D56" s="131"/>
      <c r="E56" s="131"/>
      <c r="F56" s="131"/>
      <c r="G56" s="131"/>
      <c r="H56" s="131"/>
      <c r="I56" s="131"/>
      <c r="J56" s="132"/>
      <c r="K56" s="133" t="str">
        <f t="shared" si="1"/>
        <v/>
      </c>
    </row>
    <row r="57" spans="1:11" s="137" customFormat="1" ht="14.25" hidden="1" x14ac:dyDescent="0.3">
      <c r="A57" s="128"/>
      <c r="B57" s="129" t="s">
        <v>295</v>
      </c>
      <c r="C57" s="134"/>
      <c r="D57" s="131"/>
      <c r="E57" s="131"/>
      <c r="F57" s="131"/>
      <c r="G57" s="131"/>
      <c r="H57" s="131"/>
      <c r="I57" s="131"/>
      <c r="J57" s="132"/>
      <c r="K57" s="133" t="str">
        <f t="shared" si="1"/>
        <v/>
      </c>
    </row>
    <row r="58" spans="1:11" s="137" customFormat="1" ht="14.25" hidden="1" x14ac:dyDescent="0.3">
      <c r="A58" s="128"/>
      <c r="B58" s="129" t="s">
        <v>295</v>
      </c>
      <c r="C58" s="134"/>
      <c r="D58" s="131"/>
      <c r="E58" s="131"/>
      <c r="F58" s="131"/>
      <c r="G58" s="131"/>
      <c r="H58" s="131"/>
      <c r="I58" s="131"/>
      <c r="J58" s="132"/>
      <c r="K58" s="133" t="str">
        <f t="shared" si="1"/>
        <v/>
      </c>
    </row>
    <row r="59" spans="1:11" s="137" customFormat="1" ht="14.25" hidden="1" x14ac:dyDescent="0.3">
      <c r="A59" s="128"/>
      <c r="B59" s="129" t="s">
        <v>295</v>
      </c>
      <c r="C59" s="134"/>
      <c r="D59" s="131"/>
      <c r="E59" s="131"/>
      <c r="F59" s="131"/>
      <c r="G59" s="131"/>
      <c r="H59" s="131"/>
      <c r="I59" s="131"/>
      <c r="J59" s="132"/>
      <c r="K59" s="133" t="str">
        <f t="shared" si="1"/>
        <v/>
      </c>
    </row>
    <row r="60" spans="1:11" s="137" customFormat="1" ht="14.25" hidden="1" x14ac:dyDescent="0.3">
      <c r="A60" s="128"/>
      <c r="B60" s="129" t="s">
        <v>295</v>
      </c>
      <c r="C60" s="134"/>
      <c r="D60" s="131"/>
      <c r="E60" s="131"/>
      <c r="F60" s="131"/>
      <c r="G60" s="131"/>
      <c r="H60" s="131"/>
      <c r="I60" s="131"/>
      <c r="J60" s="132"/>
      <c r="K60" s="133" t="str">
        <f t="shared" si="1"/>
        <v/>
      </c>
    </row>
    <row r="61" spans="1:11" s="137" customFormat="1" ht="14.25" hidden="1" x14ac:dyDescent="0.3">
      <c r="A61" s="128"/>
      <c r="B61" s="129" t="s">
        <v>295</v>
      </c>
      <c r="C61" s="134"/>
      <c r="D61" s="131"/>
      <c r="E61" s="131"/>
      <c r="F61" s="131"/>
      <c r="G61" s="131"/>
      <c r="H61" s="131"/>
      <c r="I61" s="131"/>
      <c r="J61" s="132"/>
      <c r="K61" s="133" t="str">
        <f t="shared" si="1"/>
        <v/>
      </c>
    </row>
    <row r="62" spans="1:11" s="137" customFormat="1" ht="14.25" hidden="1" x14ac:dyDescent="0.3">
      <c r="A62" s="128"/>
      <c r="B62" s="129" t="s">
        <v>295</v>
      </c>
      <c r="C62" s="134"/>
      <c r="D62" s="131"/>
      <c r="E62" s="131"/>
      <c r="F62" s="131"/>
      <c r="G62" s="131"/>
      <c r="H62" s="131"/>
      <c r="I62" s="131"/>
      <c r="J62" s="132"/>
      <c r="K62" s="133" t="str">
        <f t="shared" si="1"/>
        <v/>
      </c>
    </row>
    <row r="63" spans="1:11" s="137" customFormat="1" ht="14.25" hidden="1" x14ac:dyDescent="0.3">
      <c r="A63" s="128"/>
      <c r="B63" s="129" t="s">
        <v>295</v>
      </c>
      <c r="C63" s="134"/>
      <c r="D63" s="131"/>
      <c r="E63" s="131"/>
      <c r="F63" s="131"/>
      <c r="G63" s="131"/>
      <c r="H63" s="131"/>
      <c r="I63" s="131"/>
      <c r="J63" s="132"/>
      <c r="K63" s="133" t="str">
        <f t="shared" si="1"/>
        <v/>
      </c>
    </row>
    <row r="64" spans="1:11" s="137" customFormat="1" ht="14.25" hidden="1" x14ac:dyDescent="0.3">
      <c r="A64" s="128"/>
      <c r="B64" s="129" t="s">
        <v>295</v>
      </c>
      <c r="C64" s="134"/>
      <c r="D64" s="131"/>
      <c r="E64" s="131"/>
      <c r="F64" s="131"/>
      <c r="G64" s="131"/>
      <c r="H64" s="131"/>
      <c r="I64" s="131"/>
      <c r="J64" s="132"/>
      <c r="K64" s="133" t="str">
        <f t="shared" si="1"/>
        <v/>
      </c>
    </row>
    <row r="65" spans="1:11" s="137" customFormat="1" ht="14.25" hidden="1" x14ac:dyDescent="0.3">
      <c r="A65" s="128"/>
      <c r="B65" s="129" t="s">
        <v>295</v>
      </c>
      <c r="C65" s="134"/>
      <c r="D65" s="131"/>
      <c r="E65" s="131"/>
      <c r="F65" s="131"/>
      <c r="G65" s="131"/>
      <c r="H65" s="131"/>
      <c r="I65" s="131"/>
      <c r="J65" s="132"/>
      <c r="K65" s="133" t="str">
        <f t="shared" si="1"/>
        <v/>
      </c>
    </row>
    <row r="66" spans="1:11" s="137" customFormat="1" ht="14.25" hidden="1" x14ac:dyDescent="0.3">
      <c r="A66" s="128"/>
      <c r="B66" s="129" t="s">
        <v>295</v>
      </c>
      <c r="C66" s="134"/>
      <c r="D66" s="131"/>
      <c r="E66" s="131"/>
      <c r="F66" s="131"/>
      <c r="G66" s="131"/>
      <c r="H66" s="131"/>
      <c r="I66" s="131"/>
      <c r="J66" s="132"/>
      <c r="K66" s="133" t="str">
        <f t="shared" si="1"/>
        <v/>
      </c>
    </row>
    <row r="67" spans="1:11" s="137" customFormat="1" ht="14.25" hidden="1" x14ac:dyDescent="0.3">
      <c r="A67" s="128"/>
      <c r="B67" s="129" t="s">
        <v>295</v>
      </c>
      <c r="C67" s="134"/>
      <c r="D67" s="131"/>
      <c r="E67" s="131"/>
      <c r="F67" s="131"/>
      <c r="G67" s="131"/>
      <c r="H67" s="131"/>
      <c r="I67" s="131"/>
      <c r="J67" s="132"/>
      <c r="K67" s="133" t="str">
        <f t="shared" si="1"/>
        <v/>
      </c>
    </row>
    <row r="68" spans="1:11" s="137" customFormat="1" ht="14.25" hidden="1" x14ac:dyDescent="0.3">
      <c r="A68" s="128"/>
      <c r="B68" s="129" t="s">
        <v>295</v>
      </c>
      <c r="C68" s="134"/>
      <c r="D68" s="131"/>
      <c r="E68" s="131"/>
      <c r="F68" s="131"/>
      <c r="G68" s="131"/>
      <c r="H68" s="131"/>
      <c r="I68" s="131"/>
      <c r="J68" s="132"/>
      <c r="K68" s="133" t="str">
        <f t="shared" si="1"/>
        <v/>
      </c>
    </row>
    <row r="69" spans="1:11" s="137" customFormat="1" ht="14.25" hidden="1" x14ac:dyDescent="0.3">
      <c r="A69" s="128"/>
      <c r="B69" s="129" t="s">
        <v>295</v>
      </c>
      <c r="C69" s="134"/>
      <c r="D69" s="131"/>
      <c r="E69" s="131"/>
      <c r="F69" s="131"/>
      <c r="G69" s="131"/>
      <c r="H69" s="131"/>
      <c r="I69" s="131"/>
      <c r="J69" s="132"/>
      <c r="K69" s="133" t="str">
        <f t="shared" si="1"/>
        <v/>
      </c>
    </row>
    <row r="70" spans="1:11" s="137" customFormat="1" ht="14.25" hidden="1" x14ac:dyDescent="0.3">
      <c r="A70" s="128"/>
      <c r="B70" s="129" t="s">
        <v>295</v>
      </c>
      <c r="C70" s="134"/>
      <c r="D70" s="131"/>
      <c r="E70" s="131"/>
      <c r="F70" s="131"/>
      <c r="G70" s="131"/>
      <c r="H70" s="131"/>
      <c r="I70" s="131"/>
      <c r="J70" s="132"/>
      <c r="K70" s="133" t="str">
        <f t="shared" si="1"/>
        <v/>
      </c>
    </row>
    <row r="71" spans="1:11" s="137" customFormat="1" ht="14.25" hidden="1" x14ac:dyDescent="0.3">
      <c r="A71" s="128"/>
      <c r="B71" s="129" t="s">
        <v>295</v>
      </c>
      <c r="C71" s="134"/>
      <c r="D71" s="131"/>
      <c r="E71" s="131"/>
      <c r="F71" s="131"/>
      <c r="G71" s="131"/>
      <c r="H71" s="131"/>
      <c r="I71" s="131"/>
      <c r="J71" s="132"/>
      <c r="K71" s="133" t="str">
        <f t="shared" ref="K71:K100" si="2">IF(C71="","",
IF(OR(A65="x",RIGHT(C71,1)=":"),"",
IF(COUNTA(D71:I71)&gt;1,"Invalid",
IF(D71="x",$D$6,IF(E71="x",$E$6,IF(F71="x",$F$6,IF(G71="x",$G$6,IF(H71="x",$H$6,IF(I71="x",$I$6,"")))))))))</f>
        <v/>
      </c>
    </row>
    <row r="72" spans="1:11" s="137" customFormat="1" ht="14.25" hidden="1" x14ac:dyDescent="0.3">
      <c r="A72" s="128"/>
      <c r="B72" s="129" t="s">
        <v>295</v>
      </c>
      <c r="C72" s="134"/>
      <c r="D72" s="131"/>
      <c r="E72" s="131"/>
      <c r="F72" s="131"/>
      <c r="G72" s="131"/>
      <c r="H72" s="131"/>
      <c r="I72" s="131"/>
      <c r="J72" s="132"/>
      <c r="K72" s="133" t="str">
        <f t="shared" si="2"/>
        <v/>
      </c>
    </row>
    <row r="73" spans="1:11" s="137" customFormat="1" ht="14.25" hidden="1" x14ac:dyDescent="0.3">
      <c r="A73" s="128"/>
      <c r="B73" s="129" t="s">
        <v>295</v>
      </c>
      <c r="C73" s="134"/>
      <c r="D73" s="131"/>
      <c r="E73" s="131"/>
      <c r="F73" s="131"/>
      <c r="G73" s="131"/>
      <c r="H73" s="131"/>
      <c r="I73" s="131"/>
      <c r="J73" s="132"/>
      <c r="K73" s="133" t="str">
        <f t="shared" si="2"/>
        <v/>
      </c>
    </row>
    <row r="74" spans="1:11" s="137" customFormat="1" ht="14.25" hidden="1" x14ac:dyDescent="0.3">
      <c r="A74" s="128"/>
      <c r="B74" s="129" t="s">
        <v>295</v>
      </c>
      <c r="C74" s="134"/>
      <c r="D74" s="131"/>
      <c r="E74" s="131"/>
      <c r="F74" s="131"/>
      <c r="G74" s="131"/>
      <c r="H74" s="131"/>
      <c r="I74" s="131"/>
      <c r="J74" s="132"/>
      <c r="K74" s="133" t="str">
        <f t="shared" si="2"/>
        <v/>
      </c>
    </row>
    <row r="75" spans="1:11" s="137" customFormat="1" ht="14.25" hidden="1" x14ac:dyDescent="0.3">
      <c r="A75" s="128"/>
      <c r="B75" s="129" t="s">
        <v>295</v>
      </c>
      <c r="C75" s="134"/>
      <c r="D75" s="131"/>
      <c r="E75" s="131"/>
      <c r="F75" s="131"/>
      <c r="G75" s="131"/>
      <c r="H75" s="131"/>
      <c r="I75" s="131"/>
      <c r="J75" s="132"/>
      <c r="K75" s="133" t="str">
        <f t="shared" si="2"/>
        <v/>
      </c>
    </row>
    <row r="76" spans="1:11" s="137" customFormat="1" ht="14.25" hidden="1" x14ac:dyDescent="0.3">
      <c r="A76" s="128"/>
      <c r="B76" s="129" t="s">
        <v>295</v>
      </c>
      <c r="C76" s="134"/>
      <c r="D76" s="131"/>
      <c r="E76" s="131"/>
      <c r="F76" s="131"/>
      <c r="G76" s="131"/>
      <c r="H76" s="131"/>
      <c r="I76" s="131"/>
      <c r="J76" s="132"/>
      <c r="K76" s="133" t="str">
        <f t="shared" si="2"/>
        <v/>
      </c>
    </row>
    <row r="77" spans="1:11" s="137" customFormat="1" ht="14.25" hidden="1" x14ac:dyDescent="0.3">
      <c r="A77" s="128"/>
      <c r="B77" s="129" t="s">
        <v>295</v>
      </c>
      <c r="C77" s="134"/>
      <c r="D77" s="131"/>
      <c r="E77" s="131"/>
      <c r="F77" s="131"/>
      <c r="G77" s="131"/>
      <c r="H77" s="131"/>
      <c r="I77" s="131"/>
      <c r="J77" s="132"/>
      <c r="K77" s="133" t="str">
        <f t="shared" si="2"/>
        <v/>
      </c>
    </row>
    <row r="78" spans="1:11" s="137" customFormat="1" ht="14.25" hidden="1" x14ac:dyDescent="0.3">
      <c r="A78" s="128"/>
      <c r="B78" s="129" t="s">
        <v>295</v>
      </c>
      <c r="C78" s="134"/>
      <c r="D78" s="131"/>
      <c r="E78" s="131"/>
      <c r="F78" s="131"/>
      <c r="G78" s="131"/>
      <c r="H78" s="131"/>
      <c r="I78" s="131"/>
      <c r="J78" s="132"/>
      <c r="K78" s="133" t="str">
        <f t="shared" si="2"/>
        <v/>
      </c>
    </row>
    <row r="79" spans="1:11" s="137" customFormat="1" ht="14.25" hidden="1" x14ac:dyDescent="0.3">
      <c r="A79" s="128"/>
      <c r="B79" s="129" t="s">
        <v>295</v>
      </c>
      <c r="C79" s="134"/>
      <c r="D79" s="131"/>
      <c r="E79" s="131"/>
      <c r="F79" s="131"/>
      <c r="G79" s="131"/>
      <c r="H79" s="131"/>
      <c r="I79" s="131"/>
      <c r="J79" s="132"/>
      <c r="K79" s="133" t="str">
        <f t="shared" si="2"/>
        <v/>
      </c>
    </row>
    <row r="80" spans="1:11" s="137" customFormat="1" ht="14.25" hidden="1" x14ac:dyDescent="0.3">
      <c r="A80" s="128"/>
      <c r="B80" s="129" t="s">
        <v>295</v>
      </c>
      <c r="C80" s="134"/>
      <c r="D80" s="131"/>
      <c r="E80" s="131"/>
      <c r="F80" s="131"/>
      <c r="G80" s="131"/>
      <c r="H80" s="131"/>
      <c r="I80" s="131"/>
      <c r="J80" s="132"/>
      <c r="K80" s="133" t="str">
        <f t="shared" si="2"/>
        <v/>
      </c>
    </row>
    <row r="81" spans="1:11" s="137" customFormat="1" ht="14.25" hidden="1" x14ac:dyDescent="0.3">
      <c r="A81" s="128"/>
      <c r="B81" s="129" t="s">
        <v>295</v>
      </c>
      <c r="C81" s="134"/>
      <c r="D81" s="131"/>
      <c r="E81" s="131"/>
      <c r="F81" s="131"/>
      <c r="G81" s="131"/>
      <c r="H81" s="131"/>
      <c r="I81" s="131"/>
      <c r="J81" s="132"/>
      <c r="K81" s="133" t="str">
        <f t="shared" si="2"/>
        <v/>
      </c>
    </row>
    <row r="82" spans="1:11" s="137" customFormat="1" ht="14.25" hidden="1" x14ac:dyDescent="0.3">
      <c r="A82" s="128"/>
      <c r="B82" s="129" t="s">
        <v>295</v>
      </c>
      <c r="C82" s="134"/>
      <c r="D82" s="131"/>
      <c r="E82" s="131"/>
      <c r="F82" s="131"/>
      <c r="G82" s="131"/>
      <c r="H82" s="131"/>
      <c r="I82" s="131"/>
      <c r="J82" s="132"/>
      <c r="K82" s="133" t="str">
        <f t="shared" si="2"/>
        <v/>
      </c>
    </row>
    <row r="83" spans="1:11" s="137" customFormat="1" ht="14.25" hidden="1" x14ac:dyDescent="0.3">
      <c r="A83" s="128"/>
      <c r="B83" s="129" t="s">
        <v>295</v>
      </c>
      <c r="C83" s="134"/>
      <c r="D83" s="131"/>
      <c r="E83" s="131"/>
      <c r="F83" s="131"/>
      <c r="G83" s="131"/>
      <c r="H83" s="131"/>
      <c r="I83" s="131"/>
      <c r="J83" s="132"/>
      <c r="K83" s="133" t="str">
        <f t="shared" si="2"/>
        <v/>
      </c>
    </row>
    <row r="84" spans="1:11" s="137" customFormat="1" ht="14.25" hidden="1" x14ac:dyDescent="0.3">
      <c r="A84" s="128"/>
      <c r="B84" s="129" t="s">
        <v>295</v>
      </c>
      <c r="C84" s="134"/>
      <c r="D84" s="131"/>
      <c r="E84" s="131"/>
      <c r="F84" s="131"/>
      <c r="G84" s="131"/>
      <c r="H84" s="131"/>
      <c r="I84" s="131"/>
      <c r="J84" s="132"/>
      <c r="K84" s="133" t="str">
        <f t="shared" si="2"/>
        <v/>
      </c>
    </row>
    <row r="85" spans="1:11" s="137" customFormat="1" ht="14.25" hidden="1" x14ac:dyDescent="0.3">
      <c r="A85" s="128"/>
      <c r="B85" s="129" t="s">
        <v>295</v>
      </c>
      <c r="C85" s="134"/>
      <c r="D85" s="131"/>
      <c r="E85" s="131"/>
      <c r="F85" s="131"/>
      <c r="G85" s="131"/>
      <c r="H85" s="131"/>
      <c r="I85" s="131"/>
      <c r="J85" s="132"/>
      <c r="K85" s="133" t="str">
        <f t="shared" si="2"/>
        <v/>
      </c>
    </row>
    <row r="86" spans="1:11" s="137" customFormat="1" ht="14.25" hidden="1" x14ac:dyDescent="0.3">
      <c r="A86" s="128"/>
      <c r="B86" s="129" t="s">
        <v>295</v>
      </c>
      <c r="C86" s="134"/>
      <c r="D86" s="131"/>
      <c r="E86" s="131"/>
      <c r="F86" s="131"/>
      <c r="G86" s="131"/>
      <c r="H86" s="131"/>
      <c r="I86" s="131"/>
      <c r="J86" s="132"/>
      <c r="K86" s="133" t="str">
        <f t="shared" si="2"/>
        <v/>
      </c>
    </row>
    <row r="87" spans="1:11" s="137" customFormat="1" ht="14.25" hidden="1" x14ac:dyDescent="0.3">
      <c r="A87" s="128"/>
      <c r="B87" s="129" t="s">
        <v>295</v>
      </c>
      <c r="C87" s="134"/>
      <c r="D87" s="131"/>
      <c r="E87" s="131"/>
      <c r="F87" s="131"/>
      <c r="G87" s="131"/>
      <c r="H87" s="131"/>
      <c r="I87" s="131"/>
      <c r="J87" s="132"/>
      <c r="K87" s="133" t="str">
        <f t="shared" si="2"/>
        <v/>
      </c>
    </row>
    <row r="88" spans="1:11" s="137" customFormat="1" ht="14.25" hidden="1" x14ac:dyDescent="0.3">
      <c r="A88" s="128"/>
      <c r="B88" s="129" t="s">
        <v>295</v>
      </c>
      <c r="C88" s="134"/>
      <c r="D88" s="131"/>
      <c r="E88" s="131"/>
      <c r="F88" s="131"/>
      <c r="G88" s="131"/>
      <c r="H88" s="131"/>
      <c r="I88" s="131"/>
      <c r="J88" s="132"/>
      <c r="K88" s="133" t="str">
        <f t="shared" si="2"/>
        <v/>
      </c>
    </row>
    <row r="89" spans="1:11" s="137" customFormat="1" ht="14.25" hidden="1" x14ac:dyDescent="0.3">
      <c r="A89" s="128"/>
      <c r="B89" s="129" t="s">
        <v>295</v>
      </c>
      <c r="C89" s="134"/>
      <c r="D89" s="131"/>
      <c r="E89" s="131"/>
      <c r="F89" s="131"/>
      <c r="G89" s="131"/>
      <c r="H89" s="131"/>
      <c r="I89" s="131"/>
      <c r="J89" s="132"/>
      <c r="K89" s="133" t="str">
        <f t="shared" si="2"/>
        <v/>
      </c>
    </row>
    <row r="90" spans="1:11" s="137" customFormat="1" ht="14.25" hidden="1" x14ac:dyDescent="0.3">
      <c r="A90" s="128"/>
      <c r="B90" s="129" t="s">
        <v>295</v>
      </c>
      <c r="C90" s="134"/>
      <c r="D90" s="131"/>
      <c r="E90" s="131"/>
      <c r="F90" s="131"/>
      <c r="G90" s="131"/>
      <c r="H90" s="131"/>
      <c r="I90" s="131"/>
      <c r="J90" s="132"/>
      <c r="K90" s="133" t="str">
        <f t="shared" si="2"/>
        <v/>
      </c>
    </row>
    <row r="91" spans="1:11" s="137" customFormat="1" ht="14.25" hidden="1" x14ac:dyDescent="0.3">
      <c r="A91" s="128"/>
      <c r="B91" s="129" t="s">
        <v>295</v>
      </c>
      <c r="C91" s="134"/>
      <c r="D91" s="131"/>
      <c r="E91" s="131"/>
      <c r="F91" s="131"/>
      <c r="G91" s="131"/>
      <c r="H91" s="131"/>
      <c r="I91" s="131"/>
      <c r="J91" s="132"/>
      <c r="K91" s="133" t="str">
        <f t="shared" si="2"/>
        <v/>
      </c>
    </row>
    <row r="92" spans="1:11" s="137" customFormat="1" ht="14.25" hidden="1" x14ac:dyDescent="0.3">
      <c r="A92" s="128"/>
      <c r="B92" s="129" t="s">
        <v>295</v>
      </c>
      <c r="C92" s="134"/>
      <c r="D92" s="131"/>
      <c r="E92" s="131"/>
      <c r="F92" s="131"/>
      <c r="G92" s="131"/>
      <c r="H92" s="131"/>
      <c r="I92" s="131"/>
      <c r="J92" s="132"/>
      <c r="K92" s="133" t="str">
        <f t="shared" si="2"/>
        <v/>
      </c>
    </row>
    <row r="93" spans="1:11" s="137" customFormat="1" ht="14.25" hidden="1" x14ac:dyDescent="0.3">
      <c r="A93" s="128"/>
      <c r="B93" s="129" t="s">
        <v>295</v>
      </c>
      <c r="C93" s="134"/>
      <c r="D93" s="131"/>
      <c r="E93" s="131"/>
      <c r="F93" s="131"/>
      <c r="G93" s="131"/>
      <c r="H93" s="131"/>
      <c r="I93" s="131"/>
      <c r="J93" s="132"/>
      <c r="K93" s="133" t="str">
        <f t="shared" si="2"/>
        <v/>
      </c>
    </row>
    <row r="94" spans="1:11" s="137" customFormat="1" ht="14.25" hidden="1" x14ac:dyDescent="0.3">
      <c r="A94" s="128"/>
      <c r="B94" s="129" t="s">
        <v>295</v>
      </c>
      <c r="C94" s="134"/>
      <c r="D94" s="131"/>
      <c r="E94" s="131"/>
      <c r="F94" s="131"/>
      <c r="G94" s="131"/>
      <c r="H94" s="131"/>
      <c r="I94" s="131"/>
      <c r="J94" s="132"/>
      <c r="K94" s="133" t="str">
        <f t="shared" si="2"/>
        <v/>
      </c>
    </row>
    <row r="95" spans="1:11" s="137" customFormat="1" ht="14.25" hidden="1" x14ac:dyDescent="0.3">
      <c r="A95" s="128"/>
      <c r="B95" s="129" t="s">
        <v>295</v>
      </c>
      <c r="C95" s="134"/>
      <c r="D95" s="131"/>
      <c r="E95" s="131"/>
      <c r="F95" s="131"/>
      <c r="G95" s="131"/>
      <c r="H95" s="131"/>
      <c r="I95" s="131"/>
      <c r="J95" s="132"/>
      <c r="K95" s="133" t="str">
        <f t="shared" si="2"/>
        <v/>
      </c>
    </row>
    <row r="96" spans="1:11" s="137" customFormat="1" ht="14.25" hidden="1" x14ac:dyDescent="0.3">
      <c r="A96" s="128"/>
      <c r="B96" s="129" t="s">
        <v>295</v>
      </c>
      <c r="C96" s="134"/>
      <c r="D96" s="131"/>
      <c r="E96" s="131"/>
      <c r="F96" s="131"/>
      <c r="G96" s="131"/>
      <c r="H96" s="131"/>
      <c r="I96" s="131"/>
      <c r="J96" s="132"/>
      <c r="K96" s="133" t="str">
        <f t="shared" si="2"/>
        <v/>
      </c>
    </row>
    <row r="97" spans="1:11" s="137" customFormat="1" ht="14.25" hidden="1" x14ac:dyDescent="0.3">
      <c r="A97" s="128"/>
      <c r="B97" s="129" t="s">
        <v>295</v>
      </c>
      <c r="C97" s="134"/>
      <c r="D97" s="131"/>
      <c r="E97" s="131"/>
      <c r="F97" s="131"/>
      <c r="G97" s="131"/>
      <c r="H97" s="131"/>
      <c r="I97" s="131"/>
      <c r="J97" s="132"/>
      <c r="K97" s="133" t="str">
        <f t="shared" si="2"/>
        <v/>
      </c>
    </row>
    <row r="98" spans="1:11" s="137" customFormat="1" ht="14.25" hidden="1" x14ac:dyDescent="0.3">
      <c r="A98" s="128"/>
      <c r="B98" s="129" t="s">
        <v>295</v>
      </c>
      <c r="C98" s="134"/>
      <c r="D98" s="131"/>
      <c r="E98" s="131"/>
      <c r="F98" s="131"/>
      <c r="G98" s="131"/>
      <c r="H98" s="131"/>
      <c r="I98" s="131"/>
      <c r="J98" s="132"/>
      <c r="K98" s="133" t="str">
        <f t="shared" si="2"/>
        <v/>
      </c>
    </row>
    <row r="99" spans="1:11" s="137" customFormat="1" ht="14.25" hidden="1" x14ac:dyDescent="0.3">
      <c r="A99" s="128"/>
      <c r="B99" s="129" t="s">
        <v>295</v>
      </c>
      <c r="C99" s="134"/>
      <c r="D99" s="131"/>
      <c r="E99" s="131"/>
      <c r="F99" s="131"/>
      <c r="G99" s="131"/>
      <c r="H99" s="131"/>
      <c r="I99" s="131"/>
      <c r="J99" s="132"/>
      <c r="K99" s="133" t="str">
        <f t="shared" si="2"/>
        <v/>
      </c>
    </row>
    <row r="100" spans="1:11" s="137" customFormat="1" ht="14.25" hidden="1" x14ac:dyDescent="0.3">
      <c r="A100" s="128"/>
      <c r="B100" s="129" t="s">
        <v>295</v>
      </c>
      <c r="C100" s="134"/>
      <c r="D100" s="131"/>
      <c r="E100" s="131"/>
      <c r="F100" s="131"/>
      <c r="G100" s="131"/>
      <c r="H100" s="131"/>
      <c r="I100" s="131"/>
      <c r="J100" s="132"/>
      <c r="K100" s="133" t="str">
        <f t="shared" si="2"/>
        <v/>
      </c>
    </row>
    <row r="101" spans="1:11" ht="14.1" hidden="1" customHeight="1" x14ac:dyDescent="0.2"/>
    <row r="102" spans="1:11" ht="14.1" hidden="1" customHeight="1" x14ac:dyDescent="0.2"/>
    <row r="103" spans="1:11" ht="14.1" hidden="1" customHeight="1" x14ac:dyDescent="0.2"/>
    <row r="104" spans="1:11" ht="14.1" hidden="1" customHeight="1" x14ac:dyDescent="0.2"/>
    <row r="105" spans="1:11" ht="14.1" hidden="1" customHeight="1" x14ac:dyDescent="0.2"/>
    <row r="106" spans="1:11" ht="14.1" hidden="1" customHeight="1" x14ac:dyDescent="0.2"/>
    <row r="107" spans="1:11" ht="14.1" hidden="1" customHeight="1" x14ac:dyDescent="0.2"/>
    <row r="108" spans="1:11" ht="14.1" hidden="1" customHeight="1" x14ac:dyDescent="0.2"/>
    <row r="109" spans="1:11" ht="14.1" hidden="1" customHeight="1" x14ac:dyDescent="0.2"/>
    <row r="110" spans="1:11" ht="14.1" hidden="1" customHeight="1" x14ac:dyDescent="0.2"/>
    <row r="111" spans="1:11" ht="14.1" hidden="1" customHeight="1" x14ac:dyDescent="0.2"/>
    <row r="112" spans="1:11" ht="14.1" hidden="1" customHeight="1" x14ac:dyDescent="0.2"/>
    <row r="113" ht="14.1" hidden="1" customHeight="1" x14ac:dyDescent="0.2"/>
    <row r="114" ht="14.1" hidden="1" customHeight="1" x14ac:dyDescent="0.2"/>
    <row r="115" ht="14.1" hidden="1" customHeight="1" x14ac:dyDescent="0.2"/>
    <row r="116" ht="14.1" hidden="1" customHeight="1" x14ac:dyDescent="0.2"/>
    <row r="117" ht="14.1" hidden="1" customHeight="1" x14ac:dyDescent="0.2"/>
    <row r="118" ht="14.1" hidden="1" customHeight="1" x14ac:dyDescent="0.2"/>
    <row r="119" ht="14.1" hidden="1" customHeight="1" x14ac:dyDescent="0.2"/>
    <row r="120" ht="14.1" hidden="1" customHeight="1" x14ac:dyDescent="0.2"/>
    <row r="121" ht="14.1" hidden="1" customHeight="1" x14ac:dyDescent="0.2"/>
    <row r="122" ht="14.1" hidden="1" customHeight="1" x14ac:dyDescent="0.2"/>
    <row r="123" ht="14.1" hidden="1" customHeight="1" x14ac:dyDescent="0.2"/>
    <row r="124" ht="14.1" hidden="1" customHeight="1" x14ac:dyDescent="0.2"/>
    <row r="125" ht="14.1" hidden="1" customHeight="1" x14ac:dyDescent="0.2"/>
    <row r="126" ht="14.1" hidden="1" customHeight="1" x14ac:dyDescent="0.2"/>
    <row r="127" ht="14.1" hidden="1" customHeight="1" x14ac:dyDescent="0.2"/>
    <row r="128" ht="14.1" hidden="1" customHeight="1" x14ac:dyDescent="0.2"/>
    <row r="129" ht="14.1" hidden="1" customHeight="1" x14ac:dyDescent="0.2"/>
    <row r="130" ht="14.1" hidden="1" customHeight="1" x14ac:dyDescent="0.2"/>
    <row r="131" ht="14.1" hidden="1" customHeight="1" x14ac:dyDescent="0.2"/>
    <row r="132" ht="14.1" hidden="1" customHeight="1" x14ac:dyDescent="0.2"/>
    <row r="133" ht="14.1" hidden="1" customHeight="1" x14ac:dyDescent="0.2"/>
    <row r="134" ht="14.1" hidden="1" customHeight="1" x14ac:dyDescent="0.2"/>
    <row r="135" ht="14.1" hidden="1" customHeight="1" x14ac:dyDescent="0.2"/>
    <row r="136" ht="14.1" hidden="1" customHeight="1" x14ac:dyDescent="0.2"/>
    <row r="137" ht="14.1" hidden="1" customHeight="1" x14ac:dyDescent="0.2"/>
    <row r="138" ht="14.1" hidden="1" customHeight="1" x14ac:dyDescent="0.2"/>
    <row r="139" ht="14.1" hidden="1" customHeight="1" x14ac:dyDescent="0.2"/>
    <row r="140" ht="14.1" hidden="1" customHeight="1" x14ac:dyDescent="0.2"/>
    <row r="141" ht="14.1" hidden="1" customHeight="1" x14ac:dyDescent="0.2"/>
    <row r="142" ht="14.1" hidden="1" customHeight="1" x14ac:dyDescent="0.2"/>
    <row r="143" ht="14.1" hidden="1" customHeight="1" x14ac:dyDescent="0.2"/>
    <row r="144" ht="14.1" hidden="1" customHeight="1" x14ac:dyDescent="0.2"/>
    <row r="145" ht="14.1" hidden="1" customHeight="1" x14ac:dyDescent="0.2"/>
    <row r="146" ht="14.1" hidden="1" customHeight="1" x14ac:dyDescent="0.2"/>
    <row r="147" ht="14.1" hidden="1" customHeight="1" x14ac:dyDescent="0.2"/>
    <row r="148" ht="14.1" hidden="1" customHeight="1" x14ac:dyDescent="0.2"/>
    <row r="149" ht="14.1" hidden="1" customHeight="1" x14ac:dyDescent="0.2"/>
    <row r="150" ht="14.1" hidden="1" customHeight="1" x14ac:dyDescent="0.2"/>
    <row r="151" ht="14.1" hidden="1" customHeight="1" x14ac:dyDescent="0.2"/>
    <row r="152" ht="14.1" hidden="1" customHeight="1" x14ac:dyDescent="0.2"/>
    <row r="153" ht="14.1" hidden="1" customHeight="1" x14ac:dyDescent="0.2"/>
    <row r="154" ht="14.1" hidden="1" customHeight="1" x14ac:dyDescent="0.2"/>
    <row r="155" ht="14.1" hidden="1" customHeight="1" x14ac:dyDescent="0.2"/>
    <row r="156" ht="14.1" hidden="1" customHeight="1" x14ac:dyDescent="0.2"/>
    <row r="157" ht="14.1" hidden="1" customHeight="1" x14ac:dyDescent="0.2"/>
    <row r="158" ht="14.1" hidden="1" customHeight="1" x14ac:dyDescent="0.2"/>
    <row r="159" ht="14.1" hidden="1" customHeight="1" x14ac:dyDescent="0.2"/>
    <row r="160" ht="14.1" hidden="1" customHeight="1" x14ac:dyDescent="0.2"/>
    <row r="161" ht="14.1" hidden="1" customHeight="1" x14ac:dyDescent="0.2"/>
    <row r="162" ht="14.1" hidden="1" customHeight="1" x14ac:dyDescent="0.2"/>
    <row r="163" ht="14.1" hidden="1" customHeight="1" x14ac:dyDescent="0.2"/>
    <row r="164" ht="14.1" hidden="1" customHeight="1" x14ac:dyDescent="0.2"/>
    <row r="165" ht="14.1" hidden="1" customHeight="1" x14ac:dyDescent="0.2"/>
    <row r="166" ht="14.1" hidden="1" customHeight="1" x14ac:dyDescent="0.2"/>
    <row r="167" ht="14.1" hidden="1" customHeight="1" x14ac:dyDescent="0.2"/>
    <row r="168" ht="14.1" hidden="1" customHeight="1" x14ac:dyDescent="0.2"/>
    <row r="169" ht="14.1" hidden="1" customHeight="1" x14ac:dyDescent="0.2"/>
    <row r="170" ht="14.1" hidden="1" customHeight="1" x14ac:dyDescent="0.2"/>
    <row r="171" ht="14.1" hidden="1" customHeight="1" x14ac:dyDescent="0.2"/>
    <row r="172" ht="14.1" hidden="1" customHeight="1" x14ac:dyDescent="0.2"/>
    <row r="173" ht="14.1" hidden="1" customHeight="1" x14ac:dyDescent="0.2"/>
    <row r="174" ht="14.1" hidden="1" customHeight="1" x14ac:dyDescent="0.2"/>
    <row r="175" ht="14.1" hidden="1" customHeight="1" x14ac:dyDescent="0.2"/>
    <row r="176" ht="14.1" hidden="1" customHeight="1" x14ac:dyDescent="0.2"/>
    <row r="177" ht="14.1" hidden="1" customHeight="1" x14ac:dyDescent="0.2"/>
    <row r="178" ht="14.1" hidden="1" customHeight="1" x14ac:dyDescent="0.2"/>
    <row r="179" ht="14.1" hidden="1" customHeight="1" x14ac:dyDescent="0.2"/>
    <row r="180" ht="14.1" hidden="1" customHeight="1" x14ac:dyDescent="0.2"/>
    <row r="181" ht="14.1" hidden="1" customHeight="1" x14ac:dyDescent="0.2"/>
    <row r="182" ht="14.1" hidden="1" customHeight="1" x14ac:dyDescent="0.2"/>
    <row r="183" ht="14.1" hidden="1" customHeight="1" x14ac:dyDescent="0.2"/>
    <row r="184" ht="14.1" hidden="1" customHeight="1" x14ac:dyDescent="0.2"/>
    <row r="185" ht="14.1" hidden="1" customHeight="1" x14ac:dyDescent="0.2"/>
    <row r="186" ht="14.1" hidden="1" customHeight="1" x14ac:dyDescent="0.2"/>
    <row r="187" ht="14.1" hidden="1" customHeight="1" x14ac:dyDescent="0.2"/>
    <row r="188" ht="14.1" hidden="1" customHeight="1" x14ac:dyDescent="0.2"/>
    <row r="189" ht="14.1" hidden="1" customHeight="1" x14ac:dyDescent="0.2"/>
    <row r="190" ht="14.1" hidden="1" customHeight="1" x14ac:dyDescent="0.2"/>
    <row r="191" ht="14.1" hidden="1" customHeight="1" x14ac:dyDescent="0.2"/>
    <row r="192" ht="14.1" hidden="1" customHeight="1" x14ac:dyDescent="0.2"/>
    <row r="193" ht="14.1" hidden="1" customHeight="1" x14ac:dyDescent="0.2"/>
    <row r="194" ht="14.1" hidden="1" customHeight="1" x14ac:dyDescent="0.2"/>
    <row r="195" ht="14.1" hidden="1" customHeight="1" x14ac:dyDescent="0.2"/>
    <row r="196" ht="14.1" hidden="1" customHeight="1" x14ac:dyDescent="0.2"/>
    <row r="197" ht="14.1" hidden="1" customHeight="1" x14ac:dyDescent="0.2"/>
    <row r="198" ht="14.1" hidden="1" customHeight="1" x14ac:dyDescent="0.2"/>
    <row r="199" ht="14.1" hidden="1" customHeight="1" x14ac:dyDescent="0.2"/>
    <row r="200" ht="14.1" hidden="1" customHeight="1" x14ac:dyDescent="0.2"/>
    <row r="201" ht="14.1" hidden="1" customHeight="1" x14ac:dyDescent="0.2"/>
    <row r="202" ht="14.1" hidden="1" customHeight="1" x14ac:dyDescent="0.2"/>
    <row r="203" ht="14.1" hidden="1" customHeight="1" x14ac:dyDescent="0.2"/>
    <row r="204" ht="14.1" hidden="1" customHeight="1" x14ac:dyDescent="0.2"/>
    <row r="205" ht="14.1" hidden="1" customHeight="1" x14ac:dyDescent="0.2"/>
    <row r="206" ht="14.1" hidden="1" customHeight="1" x14ac:dyDescent="0.2"/>
    <row r="207" ht="14.1" hidden="1" customHeight="1" x14ac:dyDescent="0.2"/>
    <row r="208" ht="14.1" hidden="1" customHeight="1" x14ac:dyDescent="0.2"/>
    <row r="209" ht="14.1" hidden="1" customHeight="1" x14ac:dyDescent="0.2"/>
    <row r="210" ht="14.1" hidden="1" customHeight="1" x14ac:dyDescent="0.2"/>
    <row r="211" ht="14.1" hidden="1" customHeight="1" x14ac:dyDescent="0.2"/>
    <row r="212" ht="14.1" hidden="1" customHeight="1" x14ac:dyDescent="0.2"/>
    <row r="213" ht="14.1" hidden="1" customHeight="1" x14ac:dyDescent="0.2"/>
    <row r="214" ht="14.1" hidden="1" customHeight="1" x14ac:dyDescent="0.2"/>
    <row r="215" ht="14.1" hidden="1" customHeight="1" x14ac:dyDescent="0.2"/>
    <row r="216" ht="14.1" hidden="1" customHeight="1" x14ac:dyDescent="0.2"/>
    <row r="217" ht="14.1" hidden="1" customHeight="1" x14ac:dyDescent="0.2"/>
    <row r="218" ht="14.1" hidden="1" customHeight="1" x14ac:dyDescent="0.2"/>
    <row r="219" ht="14.1" hidden="1" customHeight="1" x14ac:dyDescent="0.2"/>
    <row r="220" ht="14.1" hidden="1" customHeight="1" x14ac:dyDescent="0.2"/>
    <row r="221" ht="14.1" hidden="1" customHeight="1" x14ac:dyDescent="0.2"/>
    <row r="222" ht="14.1" hidden="1" customHeight="1" x14ac:dyDescent="0.2"/>
    <row r="223" ht="14.1" hidden="1" customHeight="1" x14ac:dyDescent="0.2"/>
    <row r="224" ht="14.1" hidden="1" customHeight="1" x14ac:dyDescent="0.2"/>
    <row r="225" ht="14.1" hidden="1" customHeight="1" x14ac:dyDescent="0.2"/>
    <row r="226" ht="14.1" hidden="1" customHeight="1" x14ac:dyDescent="0.2"/>
    <row r="227" ht="14.1" hidden="1" customHeight="1" x14ac:dyDescent="0.2"/>
    <row r="228" ht="14.1" hidden="1" customHeight="1" x14ac:dyDescent="0.2"/>
    <row r="229" ht="14.1" hidden="1" customHeight="1" x14ac:dyDescent="0.2"/>
    <row r="230" ht="14.1" hidden="1" customHeight="1" x14ac:dyDescent="0.2"/>
    <row r="231" ht="14.1" hidden="1" customHeight="1" x14ac:dyDescent="0.2"/>
    <row r="232" ht="14.1" hidden="1" customHeight="1" x14ac:dyDescent="0.2"/>
    <row r="233" ht="14.1" hidden="1" customHeight="1" x14ac:dyDescent="0.2"/>
    <row r="234" ht="14.1" hidden="1" customHeight="1" x14ac:dyDescent="0.2"/>
    <row r="235" ht="14.1" hidden="1" customHeight="1" x14ac:dyDescent="0.2"/>
    <row r="236" ht="14.1" hidden="1" customHeight="1" x14ac:dyDescent="0.2"/>
    <row r="237" ht="14.1" hidden="1" customHeight="1" x14ac:dyDescent="0.2"/>
    <row r="238" ht="14.1" hidden="1" customHeight="1" x14ac:dyDescent="0.2"/>
    <row r="239" ht="14.1" hidden="1" customHeight="1" x14ac:dyDescent="0.2"/>
    <row r="240" ht="14.1" hidden="1" customHeight="1" x14ac:dyDescent="0.2"/>
    <row r="241" ht="14.1" hidden="1" customHeight="1" x14ac:dyDescent="0.2"/>
    <row r="242" ht="14.1" hidden="1" customHeight="1" x14ac:dyDescent="0.2"/>
    <row r="243" ht="14.1" hidden="1" customHeight="1" x14ac:dyDescent="0.2"/>
    <row r="244" ht="14.1" hidden="1" customHeight="1" x14ac:dyDescent="0.2"/>
    <row r="245" ht="14.1" hidden="1" customHeight="1" x14ac:dyDescent="0.2"/>
    <row r="246" ht="14.1" hidden="1" customHeight="1" x14ac:dyDescent="0.2"/>
    <row r="247" ht="14.1" hidden="1" customHeight="1" x14ac:dyDescent="0.2"/>
    <row r="248" ht="14.1" hidden="1" customHeight="1" x14ac:dyDescent="0.2"/>
    <row r="249" ht="14.1" hidden="1" customHeight="1" x14ac:dyDescent="0.2"/>
    <row r="250" ht="14.1" hidden="1" customHeight="1" x14ac:dyDescent="0.2"/>
    <row r="251" ht="14.1" hidden="1" customHeight="1" x14ac:dyDescent="0.2"/>
    <row r="252" ht="14.1" hidden="1" customHeight="1" x14ac:dyDescent="0.2"/>
    <row r="253" ht="14.1" hidden="1" customHeight="1" x14ac:dyDescent="0.2"/>
    <row r="254" ht="14.1" hidden="1" customHeight="1" x14ac:dyDescent="0.2"/>
    <row r="255" ht="14.1" hidden="1" customHeight="1" x14ac:dyDescent="0.2"/>
    <row r="256" ht="14.1" hidden="1" customHeight="1" x14ac:dyDescent="0.2"/>
    <row r="257" ht="14.1" hidden="1" customHeight="1" x14ac:dyDescent="0.2"/>
    <row r="258" ht="14.1" hidden="1" customHeight="1" x14ac:dyDescent="0.2"/>
    <row r="259" ht="14.1" hidden="1" customHeight="1" x14ac:dyDescent="0.2"/>
    <row r="260" ht="14.1" hidden="1" customHeight="1" x14ac:dyDescent="0.2"/>
    <row r="261" ht="14.1" hidden="1" customHeight="1" x14ac:dyDescent="0.2"/>
    <row r="262" ht="14.1" hidden="1" customHeight="1" x14ac:dyDescent="0.2"/>
    <row r="263" ht="14.1" hidden="1" customHeight="1" x14ac:dyDescent="0.2"/>
    <row r="264" ht="14.1" hidden="1" customHeight="1" x14ac:dyDescent="0.2"/>
    <row r="265" ht="14.1" hidden="1" customHeight="1" x14ac:dyDescent="0.2"/>
    <row r="266" ht="14.1" hidden="1" customHeight="1" x14ac:dyDescent="0.2"/>
    <row r="267" ht="14.1" hidden="1" customHeight="1" x14ac:dyDescent="0.2"/>
    <row r="268" ht="14.1" hidden="1" customHeight="1" x14ac:dyDescent="0.2"/>
    <row r="269" ht="14.1" hidden="1" customHeight="1" x14ac:dyDescent="0.2"/>
    <row r="270" ht="14.1" hidden="1" customHeight="1" x14ac:dyDescent="0.2"/>
    <row r="271" ht="14.1" hidden="1" customHeight="1" x14ac:dyDescent="0.2"/>
    <row r="272" ht="14.1" hidden="1" customHeight="1" x14ac:dyDescent="0.2"/>
    <row r="273" ht="14.1" hidden="1" customHeight="1" x14ac:dyDescent="0.2"/>
    <row r="274" ht="14.1" hidden="1" customHeight="1" x14ac:dyDescent="0.2"/>
    <row r="275" ht="14.1" hidden="1" customHeight="1" x14ac:dyDescent="0.2"/>
    <row r="276" ht="14.1" hidden="1" customHeight="1" x14ac:dyDescent="0.2"/>
    <row r="277" ht="14.1" hidden="1" customHeight="1" x14ac:dyDescent="0.2"/>
    <row r="278" ht="14.1" hidden="1" customHeight="1" x14ac:dyDescent="0.2"/>
    <row r="279" ht="14.1" hidden="1" customHeight="1" x14ac:dyDescent="0.2"/>
    <row r="280" ht="14.1" hidden="1" customHeight="1" x14ac:dyDescent="0.2"/>
    <row r="281" ht="14.1" hidden="1" customHeight="1" x14ac:dyDescent="0.2"/>
    <row r="282" ht="14.1" hidden="1" customHeight="1" x14ac:dyDescent="0.2"/>
    <row r="283" ht="14.1" hidden="1" customHeight="1" x14ac:dyDescent="0.2"/>
    <row r="284" ht="14.1" hidden="1" customHeight="1" x14ac:dyDescent="0.2"/>
    <row r="285" ht="14.1" hidden="1" customHeight="1" x14ac:dyDescent="0.2"/>
    <row r="286" ht="14.1" hidden="1" customHeight="1" x14ac:dyDescent="0.2"/>
    <row r="287" ht="14.1" hidden="1" customHeight="1" x14ac:dyDescent="0.2"/>
    <row r="288" ht="14.1" hidden="1" customHeight="1" x14ac:dyDescent="0.2"/>
    <row r="289" ht="14.1" hidden="1" customHeight="1" x14ac:dyDescent="0.2"/>
    <row r="290" ht="14.1" hidden="1" customHeight="1" x14ac:dyDescent="0.2"/>
    <row r="291" ht="14.1" hidden="1" customHeight="1" x14ac:dyDescent="0.2"/>
    <row r="292" ht="14.1" hidden="1" customHeight="1" x14ac:dyDescent="0.2"/>
    <row r="293" ht="14.1" hidden="1" customHeight="1" x14ac:dyDescent="0.2"/>
    <row r="294" ht="14.1" hidden="1" customHeight="1" x14ac:dyDescent="0.2"/>
    <row r="295" ht="14.1" hidden="1" customHeight="1" x14ac:dyDescent="0.2"/>
    <row r="296" ht="14.1" hidden="1" customHeight="1" x14ac:dyDescent="0.2"/>
    <row r="297" ht="14.1" hidden="1" customHeight="1" x14ac:dyDescent="0.2"/>
    <row r="298" ht="14.1" hidden="1" customHeight="1" x14ac:dyDescent="0.2"/>
    <row r="299" ht="14.1" hidden="1" customHeight="1" x14ac:dyDescent="0.2"/>
    <row r="300" ht="14.1" hidden="1" customHeight="1" x14ac:dyDescent="0.2"/>
    <row r="301" ht="14.1" hidden="1" customHeight="1" x14ac:dyDescent="0.2"/>
    <row r="302" ht="14.1" hidden="1" customHeight="1" x14ac:dyDescent="0.2"/>
    <row r="303" ht="14.1" hidden="1" customHeight="1" x14ac:dyDescent="0.2"/>
    <row r="304" ht="14.1" hidden="1" customHeight="1" x14ac:dyDescent="0.2"/>
    <row r="305" ht="14.1" hidden="1" customHeight="1" x14ac:dyDescent="0.2"/>
    <row r="306" ht="14.1" hidden="1" customHeight="1" x14ac:dyDescent="0.2"/>
    <row r="307" ht="14.1" hidden="1" customHeight="1" x14ac:dyDescent="0.2"/>
    <row r="308" ht="14.1" hidden="1" customHeight="1" x14ac:dyDescent="0.2"/>
    <row r="309" ht="14.1" hidden="1" customHeight="1" x14ac:dyDescent="0.2"/>
    <row r="310" ht="14.1" hidden="1" customHeight="1" x14ac:dyDescent="0.2"/>
    <row r="311" ht="14.1" hidden="1" customHeight="1" x14ac:dyDescent="0.2"/>
    <row r="312" ht="14.1" hidden="1" customHeight="1" x14ac:dyDescent="0.2"/>
    <row r="313" ht="14.1" hidden="1" customHeight="1" x14ac:dyDescent="0.2"/>
    <row r="314" ht="14.1" hidden="1" customHeight="1" x14ac:dyDescent="0.2"/>
    <row r="315" ht="14.1" hidden="1" customHeight="1" x14ac:dyDescent="0.2"/>
    <row r="316" ht="14.1" hidden="1" customHeight="1" x14ac:dyDescent="0.2"/>
    <row r="317" ht="14.1" hidden="1" customHeight="1" x14ac:dyDescent="0.2"/>
    <row r="318" ht="14.1" hidden="1" customHeight="1" x14ac:dyDescent="0.2"/>
    <row r="319" ht="14.1" hidden="1" customHeight="1" x14ac:dyDescent="0.2"/>
    <row r="320" ht="14.1" hidden="1" customHeight="1" x14ac:dyDescent="0.2"/>
    <row r="321" ht="14.1" hidden="1" customHeight="1" x14ac:dyDescent="0.2"/>
    <row r="322" ht="14.1" hidden="1" customHeight="1" x14ac:dyDescent="0.2"/>
    <row r="323" ht="14.1" hidden="1" customHeight="1" x14ac:dyDescent="0.2"/>
    <row r="324" ht="14.1" hidden="1" customHeight="1" x14ac:dyDescent="0.2"/>
    <row r="325" ht="14.1" hidden="1" customHeight="1" x14ac:dyDescent="0.2"/>
    <row r="326" ht="14.1" hidden="1" customHeight="1" x14ac:dyDescent="0.2"/>
    <row r="327" ht="14.1" hidden="1" customHeight="1" x14ac:dyDescent="0.2"/>
    <row r="328" ht="14.1" hidden="1" customHeight="1" x14ac:dyDescent="0.2"/>
    <row r="329" ht="14.1" hidden="1" customHeight="1" x14ac:dyDescent="0.2"/>
    <row r="330" ht="14.1" hidden="1" customHeight="1" x14ac:dyDescent="0.2"/>
    <row r="331" ht="14.1" hidden="1" customHeight="1" x14ac:dyDescent="0.2"/>
    <row r="332" ht="14.1" hidden="1" customHeight="1" x14ac:dyDescent="0.2"/>
    <row r="333" ht="14.1" hidden="1" customHeight="1" x14ac:dyDescent="0.2"/>
    <row r="334" ht="14.1" hidden="1" customHeight="1" x14ac:dyDescent="0.2"/>
    <row r="335" ht="14.1" hidden="1" customHeight="1" x14ac:dyDescent="0.2"/>
    <row r="336" ht="14.1" hidden="1" customHeight="1" x14ac:dyDescent="0.2"/>
    <row r="337" ht="14.1" hidden="1" customHeight="1" x14ac:dyDescent="0.2"/>
    <row r="338" ht="14.1" hidden="1" customHeight="1" x14ac:dyDescent="0.2"/>
    <row r="339" ht="14.1" hidden="1" customHeight="1" x14ac:dyDescent="0.2"/>
    <row r="340" ht="14.1" hidden="1" customHeight="1" x14ac:dyDescent="0.2"/>
    <row r="341" ht="14.1" hidden="1" customHeight="1" x14ac:dyDescent="0.2"/>
    <row r="342" ht="14.1" hidden="1" customHeight="1" x14ac:dyDescent="0.2"/>
    <row r="343" ht="14.1" hidden="1" customHeight="1" x14ac:dyDescent="0.2"/>
    <row r="344" ht="14.1" hidden="1" customHeight="1" x14ac:dyDescent="0.2"/>
    <row r="345" ht="14.1" hidden="1" customHeight="1" x14ac:dyDescent="0.2"/>
    <row r="346" ht="14.1" hidden="1" customHeight="1" x14ac:dyDescent="0.2"/>
    <row r="347" ht="14.1" hidden="1" customHeight="1" x14ac:dyDescent="0.2"/>
    <row r="348" ht="14.1" hidden="1" customHeight="1" x14ac:dyDescent="0.2"/>
    <row r="349" ht="14.1" hidden="1" customHeight="1" x14ac:dyDescent="0.2"/>
    <row r="350" ht="14.1" hidden="1" customHeight="1" x14ac:dyDescent="0.2"/>
    <row r="351" ht="14.1" hidden="1" customHeight="1" x14ac:dyDescent="0.2"/>
    <row r="352" ht="14.1" hidden="1" customHeight="1" x14ac:dyDescent="0.2"/>
    <row r="353" ht="14.1" hidden="1" customHeight="1" x14ac:dyDescent="0.2"/>
    <row r="354" ht="14.1" hidden="1" customHeight="1" x14ac:dyDescent="0.2"/>
    <row r="355" ht="14.1" hidden="1" customHeight="1" x14ac:dyDescent="0.2"/>
    <row r="356" ht="14.1" hidden="1" customHeight="1" x14ac:dyDescent="0.2"/>
    <row r="357" ht="14.1" hidden="1" customHeight="1" x14ac:dyDescent="0.2"/>
    <row r="358" ht="14.1" hidden="1" customHeight="1" x14ac:dyDescent="0.2"/>
    <row r="359" ht="14.1" hidden="1" customHeight="1" x14ac:dyDescent="0.2"/>
    <row r="360" ht="14.1" hidden="1" customHeight="1" x14ac:dyDescent="0.2"/>
    <row r="361" ht="14.1" hidden="1" customHeight="1" x14ac:dyDescent="0.2"/>
    <row r="362" ht="14.1" hidden="1" customHeight="1" x14ac:dyDescent="0.2"/>
    <row r="363" ht="14.1" hidden="1" customHeight="1" x14ac:dyDescent="0.2"/>
    <row r="364" ht="14.1" hidden="1" customHeight="1" x14ac:dyDescent="0.2"/>
    <row r="365" ht="14.1" hidden="1" customHeight="1" x14ac:dyDescent="0.2"/>
    <row r="366" ht="14.1" hidden="1" customHeight="1" x14ac:dyDescent="0.2"/>
    <row r="367" ht="14.1" hidden="1" customHeight="1" x14ac:dyDescent="0.2"/>
    <row r="368" ht="14.1" hidden="1" customHeight="1" x14ac:dyDescent="0.2"/>
    <row r="369" ht="14.1" hidden="1" customHeight="1" x14ac:dyDescent="0.2"/>
    <row r="370" ht="14.1" hidden="1" customHeight="1" x14ac:dyDescent="0.2"/>
    <row r="371" ht="14.1" hidden="1" customHeight="1" x14ac:dyDescent="0.2"/>
    <row r="372" ht="14.1" hidden="1" customHeight="1" x14ac:dyDescent="0.2"/>
    <row r="373" ht="14.1" hidden="1" customHeight="1" x14ac:dyDescent="0.2"/>
    <row r="374" ht="14.1" hidden="1" customHeight="1" x14ac:dyDescent="0.2"/>
    <row r="375" ht="14.1" hidden="1" customHeight="1" x14ac:dyDescent="0.2"/>
    <row r="376" ht="14.1" hidden="1" customHeight="1" x14ac:dyDescent="0.2"/>
    <row r="377" ht="14.1" hidden="1" customHeight="1" x14ac:dyDescent="0.2"/>
    <row r="378" ht="14.1" hidden="1" customHeight="1" x14ac:dyDescent="0.2"/>
    <row r="379" ht="14.1" hidden="1" customHeight="1" x14ac:dyDescent="0.2"/>
    <row r="380" ht="14.1" hidden="1" customHeight="1" x14ac:dyDescent="0.2"/>
    <row r="381" ht="14.1" hidden="1" customHeight="1" x14ac:dyDescent="0.2"/>
    <row r="382" ht="14.1" hidden="1" customHeight="1" x14ac:dyDescent="0.2"/>
    <row r="383" ht="14.1" hidden="1" customHeight="1" x14ac:dyDescent="0.2"/>
    <row r="384" ht="14.1" hidden="1" customHeight="1" x14ac:dyDescent="0.2"/>
    <row r="385" ht="14.1" hidden="1" customHeight="1" x14ac:dyDescent="0.2"/>
    <row r="386" ht="14.1" hidden="1" customHeight="1" x14ac:dyDescent="0.2"/>
    <row r="387" ht="14.1" hidden="1" customHeight="1" x14ac:dyDescent="0.2"/>
    <row r="388" ht="14.1" hidden="1" customHeight="1" x14ac:dyDescent="0.2"/>
    <row r="389" ht="14.1" hidden="1" customHeight="1" x14ac:dyDescent="0.2"/>
    <row r="390" ht="14.1" hidden="1" customHeight="1" x14ac:dyDescent="0.2"/>
    <row r="391" ht="14.1" hidden="1" customHeight="1" x14ac:dyDescent="0.2"/>
    <row r="392" ht="14.1" hidden="1" customHeight="1" x14ac:dyDescent="0.2"/>
    <row r="393" ht="14.1" hidden="1" customHeight="1" x14ac:dyDescent="0.2"/>
    <row r="394" ht="14.1" hidden="1" customHeight="1" x14ac:dyDescent="0.2"/>
    <row r="395" ht="14.1" hidden="1" customHeight="1" x14ac:dyDescent="0.2"/>
    <row r="396" ht="14.1" hidden="1" customHeight="1" x14ac:dyDescent="0.2"/>
    <row r="397" ht="14.1" hidden="1" customHeight="1" x14ac:dyDescent="0.2"/>
    <row r="398" ht="14.1" hidden="1" customHeight="1" x14ac:dyDescent="0.2"/>
    <row r="399" ht="14.1" hidden="1" customHeight="1" x14ac:dyDescent="0.2"/>
    <row r="400" ht="14.1" hidden="1" customHeight="1" x14ac:dyDescent="0.2"/>
    <row r="401" ht="14.1" hidden="1" customHeight="1" x14ac:dyDescent="0.2"/>
    <row r="402" ht="14.1" hidden="1" customHeight="1" x14ac:dyDescent="0.2"/>
    <row r="403" ht="14.1" hidden="1" customHeight="1" x14ac:dyDescent="0.2"/>
    <row r="404" ht="14.1" hidden="1" customHeight="1" x14ac:dyDescent="0.2"/>
    <row r="405" ht="14.1" hidden="1" customHeight="1" x14ac:dyDescent="0.2"/>
    <row r="406" ht="14.1" hidden="1" customHeight="1" x14ac:dyDescent="0.2"/>
    <row r="407" ht="14.1" hidden="1" customHeight="1" x14ac:dyDescent="0.2"/>
    <row r="408" ht="14.1" hidden="1" customHeight="1" x14ac:dyDescent="0.2"/>
    <row r="409" ht="14.1" hidden="1" customHeight="1" x14ac:dyDescent="0.2"/>
    <row r="410" ht="14.1" hidden="1" customHeight="1" x14ac:dyDescent="0.2"/>
    <row r="411" ht="14.1" hidden="1" customHeight="1" x14ac:dyDescent="0.2"/>
    <row r="412" ht="14.1" hidden="1" customHeight="1" x14ac:dyDescent="0.2"/>
    <row r="413" ht="14.1" hidden="1" customHeight="1" x14ac:dyDescent="0.2"/>
    <row r="414" ht="14.1" hidden="1" customHeight="1" x14ac:dyDescent="0.2"/>
    <row r="415" ht="14.1" hidden="1" customHeight="1" x14ac:dyDescent="0.2"/>
    <row r="416" ht="14.1" hidden="1" customHeight="1" x14ac:dyDescent="0.2"/>
    <row r="417" ht="14.1" hidden="1" customHeight="1" x14ac:dyDescent="0.2"/>
    <row r="418" ht="14.1" hidden="1" customHeight="1" x14ac:dyDescent="0.2"/>
    <row r="419" ht="14.1" hidden="1" customHeight="1" x14ac:dyDescent="0.2"/>
    <row r="420" ht="14.1" hidden="1" customHeight="1" x14ac:dyDescent="0.2"/>
    <row r="421" ht="14.1" hidden="1" customHeight="1" x14ac:dyDescent="0.2"/>
    <row r="422" ht="14.1" hidden="1" customHeight="1" x14ac:dyDescent="0.2"/>
    <row r="423" ht="14.1" hidden="1" customHeight="1" x14ac:dyDescent="0.2"/>
    <row r="424" ht="14.1" hidden="1" customHeight="1" x14ac:dyDescent="0.2"/>
    <row r="425" ht="14.1" hidden="1" customHeight="1" x14ac:dyDescent="0.2"/>
    <row r="426" ht="14.1" hidden="1" customHeight="1" x14ac:dyDescent="0.2"/>
    <row r="427" ht="14.1" hidden="1" customHeight="1" x14ac:dyDescent="0.2"/>
    <row r="428" ht="14.1" hidden="1" customHeight="1" x14ac:dyDescent="0.2"/>
    <row r="429" ht="14.1" hidden="1" customHeight="1" x14ac:dyDescent="0.2"/>
    <row r="430" ht="14.1" hidden="1" customHeight="1" x14ac:dyDescent="0.2"/>
    <row r="431" ht="14.1" hidden="1" customHeight="1" x14ac:dyDescent="0.2"/>
    <row r="432" ht="14.1" hidden="1" customHeight="1" x14ac:dyDescent="0.2"/>
    <row r="433" ht="14.1" hidden="1" customHeight="1" x14ac:dyDescent="0.2"/>
    <row r="434" ht="14.1" hidden="1" customHeight="1" x14ac:dyDescent="0.2"/>
    <row r="435" ht="14.1" hidden="1" customHeight="1" x14ac:dyDescent="0.2"/>
    <row r="436" ht="14.1" hidden="1" customHeight="1" x14ac:dyDescent="0.2"/>
    <row r="437" ht="14.1" hidden="1" customHeight="1" x14ac:dyDescent="0.2"/>
    <row r="438" ht="14.1" hidden="1" customHeight="1" x14ac:dyDescent="0.2"/>
    <row r="439" ht="14.1" hidden="1" customHeight="1" x14ac:dyDescent="0.2"/>
    <row r="440" ht="14.1" hidden="1" customHeight="1" x14ac:dyDescent="0.2"/>
    <row r="441" ht="14.1" hidden="1" customHeight="1" x14ac:dyDescent="0.2"/>
    <row r="442" ht="14.1" hidden="1" customHeight="1" x14ac:dyDescent="0.2"/>
    <row r="443" ht="14.1" hidden="1" customHeight="1" x14ac:dyDescent="0.2"/>
    <row r="444" ht="14.1" hidden="1" customHeight="1" x14ac:dyDescent="0.2"/>
    <row r="445" ht="14.1" hidden="1" customHeight="1" x14ac:dyDescent="0.2"/>
    <row r="446" ht="14.1" hidden="1" customHeight="1" x14ac:dyDescent="0.2"/>
    <row r="447" ht="14.1" hidden="1" customHeight="1" x14ac:dyDescent="0.2"/>
    <row r="448" ht="14.1" hidden="1" customHeight="1" x14ac:dyDescent="0.2"/>
    <row r="449" ht="14.1" hidden="1" customHeight="1" x14ac:dyDescent="0.2"/>
    <row r="450" ht="14.1" hidden="1" customHeight="1" x14ac:dyDescent="0.2"/>
    <row r="451" ht="14.1" hidden="1" customHeight="1" x14ac:dyDescent="0.2"/>
    <row r="452" ht="14.1" hidden="1" customHeight="1" x14ac:dyDescent="0.2"/>
    <row r="453" ht="14.1" hidden="1" customHeight="1" x14ac:dyDescent="0.2"/>
    <row r="454" ht="14.1" hidden="1" customHeight="1" x14ac:dyDescent="0.2"/>
    <row r="455" ht="14.1" hidden="1" customHeight="1" x14ac:dyDescent="0.2"/>
    <row r="456" ht="14.1" hidden="1" customHeight="1" x14ac:dyDescent="0.2"/>
    <row r="457" ht="14.1" hidden="1" customHeight="1" x14ac:dyDescent="0.2"/>
    <row r="458" ht="14.1" hidden="1" customHeight="1" x14ac:dyDescent="0.2"/>
    <row r="459" ht="14.1" hidden="1" customHeight="1" x14ac:dyDescent="0.2"/>
    <row r="460" ht="14.1" hidden="1" customHeight="1" x14ac:dyDescent="0.2"/>
    <row r="461" ht="14.1" hidden="1" customHeight="1" x14ac:dyDescent="0.2"/>
    <row r="462" ht="14.1" hidden="1" customHeight="1" x14ac:dyDescent="0.2"/>
    <row r="463" ht="14.1" hidden="1" customHeight="1" x14ac:dyDescent="0.2"/>
    <row r="464" ht="14.1" hidden="1" customHeight="1" x14ac:dyDescent="0.2"/>
    <row r="465" ht="14.1" hidden="1" customHeight="1" x14ac:dyDescent="0.2"/>
    <row r="466" ht="14.1" hidden="1" customHeight="1" x14ac:dyDescent="0.2"/>
    <row r="467" ht="14.1" hidden="1" customHeight="1" x14ac:dyDescent="0.2"/>
    <row r="468" ht="14.1" hidden="1" customHeight="1" x14ac:dyDescent="0.2"/>
    <row r="469" ht="14.1" hidden="1" customHeight="1" x14ac:dyDescent="0.2"/>
    <row r="470" ht="14.1" hidden="1" customHeight="1" x14ac:dyDescent="0.2"/>
    <row r="471" ht="14.1" hidden="1" customHeight="1" x14ac:dyDescent="0.2"/>
    <row r="472" ht="14.1" hidden="1" customHeight="1" x14ac:dyDescent="0.2"/>
    <row r="473" ht="14.1" hidden="1" customHeight="1" x14ac:dyDescent="0.2"/>
    <row r="474" ht="14.1" hidden="1" customHeight="1" x14ac:dyDescent="0.2"/>
    <row r="475" ht="14.1" hidden="1" customHeight="1" x14ac:dyDescent="0.2"/>
    <row r="476" ht="14.1" hidden="1" customHeight="1" x14ac:dyDescent="0.2"/>
    <row r="477" ht="14.1" hidden="1" customHeight="1" x14ac:dyDescent="0.2"/>
    <row r="478" ht="14.1" hidden="1" customHeight="1" x14ac:dyDescent="0.2"/>
    <row r="479" ht="14.1" hidden="1" customHeight="1" x14ac:dyDescent="0.2"/>
    <row r="480" ht="14.1" hidden="1" customHeight="1" x14ac:dyDescent="0.2"/>
    <row r="481" ht="14.1" hidden="1" customHeight="1" x14ac:dyDescent="0.2"/>
    <row r="482" ht="14.1" hidden="1" customHeight="1" x14ac:dyDescent="0.2"/>
    <row r="483" ht="14.1" hidden="1" customHeight="1" x14ac:dyDescent="0.2"/>
    <row r="484" ht="14.1" hidden="1" customHeight="1" x14ac:dyDescent="0.2"/>
    <row r="485" ht="14.1" hidden="1" customHeight="1" x14ac:dyDescent="0.2"/>
    <row r="486" ht="14.1" hidden="1" customHeight="1" x14ac:dyDescent="0.2"/>
    <row r="487" ht="14.1" hidden="1" customHeight="1" x14ac:dyDescent="0.2"/>
    <row r="488" ht="14.1" hidden="1" customHeight="1" x14ac:dyDescent="0.2"/>
    <row r="489" ht="14.1" hidden="1" customHeight="1" x14ac:dyDescent="0.2"/>
    <row r="490" ht="14.1" hidden="1" customHeight="1" x14ac:dyDescent="0.2"/>
    <row r="491" ht="14.1" hidden="1" customHeight="1" x14ac:dyDescent="0.2"/>
    <row r="492" ht="14.1" hidden="1" customHeight="1" x14ac:dyDescent="0.2"/>
    <row r="493" ht="14.1" hidden="1" customHeight="1" x14ac:dyDescent="0.2"/>
    <row r="494" ht="14.1" hidden="1" customHeight="1" x14ac:dyDescent="0.2"/>
    <row r="495" ht="14.1" hidden="1" customHeight="1" x14ac:dyDescent="0.2"/>
    <row r="496" ht="14.1" hidden="1" customHeight="1" x14ac:dyDescent="0.2"/>
    <row r="497" ht="14.1" hidden="1" customHeight="1" x14ac:dyDescent="0.2"/>
    <row r="498" ht="14.1" hidden="1" customHeight="1" x14ac:dyDescent="0.2"/>
    <row r="499" ht="14.1" hidden="1" customHeight="1" x14ac:dyDescent="0.2"/>
    <row r="500" ht="14.1" hidden="1" customHeight="1" x14ac:dyDescent="0.2"/>
  </sheetData>
  <sheetProtection selectLockedCells="1"/>
  <mergeCells count="4">
    <mergeCell ref="J4:J5"/>
    <mergeCell ref="D3:I3"/>
    <mergeCell ref="A4:C5"/>
    <mergeCell ref="D4:I5"/>
  </mergeCells>
  <conditionalFormatting sqref="A7:A100">
    <cfRule type="expression" dxfId="260" priority="46">
      <formula>A7="x"</formula>
    </cfRule>
  </conditionalFormatting>
  <conditionalFormatting sqref="B7:B100">
    <cfRule type="expression" dxfId="259" priority="22">
      <formula>A7="x"</formula>
    </cfRule>
    <cfRule type="expression" dxfId="258" priority="45">
      <formula>RIGHT(C7,1)=":"</formula>
    </cfRule>
  </conditionalFormatting>
  <conditionalFormatting sqref="E7:K7 E8:I8 K8 E9:K25 E26:I26 K26 E27:K38 F39:K39 K40:K41 E42:K100">
    <cfRule type="expression" dxfId="257" priority="32">
      <formula>$A7="x"</formula>
    </cfRule>
    <cfRule type="expression" dxfId="256" priority="39">
      <formula>RIGHT($C7,1)=":"</formula>
    </cfRule>
  </conditionalFormatting>
  <conditionalFormatting sqref="D7:D23 D40:D100">
    <cfRule type="expression" dxfId="255" priority="24">
      <formula>A7="x"</formula>
    </cfRule>
    <cfRule type="expression" dxfId="254" priority="25">
      <formula>RIGHT(C7,1)=":"</formula>
    </cfRule>
  </conditionalFormatting>
  <conditionalFormatting sqref="D7:J7 D8:I8 D9:J23 E24:J25 E26:I26 E27:J38 F39:J39 D40:D41 D42:J100">
    <cfRule type="expression" dxfId="253" priority="31">
      <formula>$K7="Invalid"</formula>
    </cfRule>
  </conditionalFormatting>
  <conditionalFormatting sqref="D7:I23 E24:I38 F39:I39 D40:D41 D42:I100">
    <cfRule type="expression" dxfId="252" priority="30">
      <formula>AND($K7="Invalid",D7="x")</formula>
    </cfRule>
  </conditionalFormatting>
  <conditionalFormatting sqref="K7:K100">
    <cfRule type="cellIs" dxfId="251" priority="23" operator="equal">
      <formula>"Invalid"</formula>
    </cfRule>
  </conditionalFormatting>
  <conditionalFormatting sqref="C7:C100">
    <cfRule type="expression" dxfId="250" priority="4678">
      <formula>A7="x"</formula>
    </cfRule>
    <cfRule type="expression" dxfId="249" priority="4679">
      <formula>RIGHT(C7,1)=":"</formula>
    </cfRule>
    <cfRule type="expression" dxfId="248" priority="4680">
      <formula>#REF!="D"</formula>
    </cfRule>
    <cfRule type="expression" dxfId="247" priority="4681">
      <formula>#REF!="A"</formula>
    </cfRule>
    <cfRule type="expression" dxfId="246" priority="4682">
      <formula>#REF!="E"</formula>
    </cfRule>
  </conditionalFormatting>
  <conditionalFormatting sqref="D25">
    <cfRule type="expression" dxfId="245" priority="17">
      <formula>$A25="x"</formula>
    </cfRule>
    <cfRule type="expression" dxfId="244" priority="18">
      <formula>RIGHT($C25,1)=":"</formula>
    </cfRule>
  </conditionalFormatting>
  <conditionalFormatting sqref="D25">
    <cfRule type="expression" dxfId="243" priority="16">
      <formula>$K25="Invalid"</formula>
    </cfRule>
  </conditionalFormatting>
  <conditionalFormatting sqref="D25">
    <cfRule type="expression" dxfId="242" priority="15">
      <formula>AND($K25="Invalid",D25="x")</formula>
    </cfRule>
  </conditionalFormatting>
  <conditionalFormatting sqref="J26">
    <cfRule type="expression" dxfId="241" priority="13">
      <formula>$A26="x"</formula>
    </cfRule>
    <cfRule type="expression" dxfId="240" priority="14">
      <formula>RIGHT($C26,1)=":"</formula>
    </cfRule>
  </conditionalFormatting>
  <conditionalFormatting sqref="J26">
    <cfRule type="expression" dxfId="239" priority="12">
      <formula>$K26="Invalid"</formula>
    </cfRule>
  </conditionalFormatting>
  <conditionalFormatting sqref="F40:J40">
    <cfRule type="expression" dxfId="238" priority="10">
      <formula>$A40="x"</formula>
    </cfRule>
    <cfRule type="expression" dxfId="237" priority="11">
      <formula>RIGHT($C40,1)=":"</formula>
    </cfRule>
  </conditionalFormatting>
  <conditionalFormatting sqref="F40:J40">
    <cfRule type="expression" dxfId="236" priority="9">
      <formula>$K40="Invalid"</formula>
    </cfRule>
  </conditionalFormatting>
  <conditionalFormatting sqref="F40:I40">
    <cfRule type="expression" dxfId="235" priority="8">
      <formula>AND($K40="Invalid",F40="x")</formula>
    </cfRule>
  </conditionalFormatting>
  <conditionalFormatting sqref="F41:J41">
    <cfRule type="expression" dxfId="234" priority="6">
      <formula>$A41="x"</formula>
    </cfRule>
    <cfRule type="expression" dxfId="233" priority="7">
      <formula>RIGHT($C41,1)=":"</formula>
    </cfRule>
  </conditionalFormatting>
  <conditionalFormatting sqref="F41:J41">
    <cfRule type="expression" dxfId="232" priority="5">
      <formula>$K41="Invalid"</formula>
    </cfRule>
  </conditionalFormatting>
  <conditionalFormatting sqref="F41:I41">
    <cfRule type="expression" dxfId="231" priority="4">
      <formula>AND($K41="Invalid",F41="x")</formula>
    </cfRule>
  </conditionalFormatting>
  <conditionalFormatting sqref="J8">
    <cfRule type="expression" dxfId="230" priority="2">
      <formula>$A8="x"</formula>
    </cfRule>
    <cfRule type="expression" dxfId="229" priority="3">
      <formula>RIGHT($C8,1)=":"</formula>
    </cfRule>
  </conditionalFormatting>
  <conditionalFormatting sqref="J8">
    <cfRule type="expression" dxfId="228" priority="1">
      <formula>$K8="Invalid"</formula>
    </cfRule>
  </conditionalFormatting>
  <dataValidations count="1">
    <dataValidation type="list" allowBlank="1" showInputMessage="1" showErrorMessage="1" sqref="A7:A100 D7:D23 D25 E7:E38 E42:E100 F7:I100 D40:D100">
      <formula1>"x"</formula1>
    </dataValidation>
  </dataValidations>
  <pageMargins left="0.7" right="0.7" top="0.75" bottom="0.75" header="0.3" footer="0.3"/>
  <pageSetup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theme="1" tint="0.499984740745262"/>
  </sheetPr>
  <dimension ref="A1:AJ501"/>
  <sheetViews>
    <sheetView showGridLines="0" zoomScale="150" zoomScaleNormal="150" zoomScalePageLayoutView="150" workbookViewId="0">
      <pane ySplit="6" topLeftCell="A1048576" activePane="bottomLeft" state="frozen"/>
      <selection activeCell="D3" sqref="D3:I3"/>
      <selection pane="bottomLeft" activeCell="J71" sqref="J71"/>
    </sheetView>
  </sheetViews>
  <sheetFormatPr defaultColWidth="0" defaultRowHeight="14.1" customHeight="1"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4" width="0" style="115" hidden="1" customWidth="1"/>
    <col min="15" max="15" width="8.625" style="115" hidden="1" customWidth="1"/>
    <col min="16" max="16" width="32.125" style="115" hidden="1" customWidth="1"/>
    <col min="17" max="27" width="8.625" style="115" hidden="1" customWidth="1"/>
    <col min="28" max="28" width="0" style="115" hidden="1" customWidth="1"/>
    <col min="29" max="35" width="8.625" style="115" hidden="1" customWidth="1"/>
    <col min="36" max="36" width="0" style="115" hidden="1" customWidth="1"/>
    <col min="37" max="16384" width="8.625" style="115" hidden="1"/>
  </cols>
  <sheetData>
    <row r="1" spans="1:11" s="114" customFormat="1" ht="18.75" x14ac:dyDescent="0.3">
      <c r="A1" s="114" t="str">
        <f>ClientName</f>
        <v>City of Garden Grove</v>
      </c>
    </row>
    <row r="2" spans="1:11" ht="14.25" x14ac:dyDescent="0.2">
      <c r="A2" s="115" t="s">
        <v>82</v>
      </c>
    </row>
    <row r="3" spans="1:11" ht="14.25" x14ac:dyDescent="0.2">
      <c r="A3" s="115" t="s">
        <v>1010</v>
      </c>
      <c r="C3" s="116"/>
      <c r="D3" s="179" t="s">
        <v>1501</v>
      </c>
      <c r="E3" s="179"/>
      <c r="F3" s="179"/>
      <c r="G3" s="179"/>
      <c r="H3" s="179"/>
      <c r="I3" s="179"/>
    </row>
    <row r="4" spans="1:11" ht="18.600000000000001" customHeight="1" x14ac:dyDescent="0.2">
      <c r="A4" s="177" t="s">
        <v>35</v>
      </c>
      <c r="B4" s="177"/>
      <c r="C4" s="177"/>
      <c r="D4" s="180" t="s">
        <v>94</v>
      </c>
      <c r="E4" s="180"/>
      <c r="F4" s="180"/>
      <c r="G4" s="180"/>
      <c r="H4" s="180"/>
      <c r="I4" s="180"/>
      <c r="J4" s="180" t="s">
        <v>95</v>
      </c>
      <c r="K4" s="117"/>
    </row>
    <row r="5" spans="1:11" ht="18.600000000000001" customHeight="1" x14ac:dyDescent="0.2">
      <c r="A5" s="178"/>
      <c r="B5" s="178"/>
      <c r="C5" s="178"/>
      <c r="D5" s="181"/>
      <c r="E5" s="181"/>
      <c r="F5" s="181"/>
      <c r="G5" s="181"/>
      <c r="H5" s="181"/>
      <c r="I5" s="181"/>
      <c r="J5" s="181"/>
      <c r="K5" s="118"/>
    </row>
    <row r="6" spans="1:11" ht="14.25" x14ac:dyDescent="0.2">
      <c r="A6" s="119"/>
      <c r="B6" s="119"/>
      <c r="C6" s="119"/>
      <c r="D6" s="120" t="s">
        <v>58</v>
      </c>
      <c r="E6" s="121" t="s">
        <v>63</v>
      </c>
      <c r="F6" s="122" t="s">
        <v>67</v>
      </c>
      <c r="G6" s="123" t="s">
        <v>72</v>
      </c>
      <c r="H6" s="124" t="s">
        <v>74</v>
      </c>
      <c r="I6" s="125" t="s">
        <v>76</v>
      </c>
      <c r="J6" s="126" t="str">
        <f>IF(COUNTIF(K7:K200,"invalid")=0,"","Please Correct Invalid Responses")</f>
        <v/>
      </c>
      <c r="K6" s="127" t="s">
        <v>98</v>
      </c>
    </row>
    <row r="7" spans="1:11" s="137" customFormat="1" ht="28.5" x14ac:dyDescent="0.3">
      <c r="A7" s="128" t="s">
        <v>110</v>
      </c>
      <c r="B7" s="129" t="s">
        <v>295</v>
      </c>
      <c r="C7" s="142" t="s">
        <v>266</v>
      </c>
      <c r="D7" s="131"/>
      <c r="E7" s="131"/>
      <c r="F7" s="131"/>
      <c r="G7" s="131"/>
      <c r="H7" s="131"/>
      <c r="I7" s="131"/>
      <c r="J7" s="132"/>
      <c r="K7" s="136" t="str">
        <f t="shared" ref="K7:K38" si="0">IF(C7="","",
IF(OR(A1="x",RIGHT(C7,1)=":"),"",
IF(COUNTA(D7:I7)&gt;1,"Invalid",
IF(D7="x",$D$6,IF(E7="x",$E$6,IF(F7="x",$F$6,IF(G7="x",$G$6,IF(H7="x",$H$6,IF(I7="x",$I$6,"")))))))))</f>
        <v/>
      </c>
    </row>
    <row r="8" spans="1:11" s="137" customFormat="1" ht="42.75" x14ac:dyDescent="0.3">
      <c r="A8" s="128"/>
      <c r="B8" s="129" t="s">
        <v>2376</v>
      </c>
      <c r="C8" s="138" t="s">
        <v>1011</v>
      </c>
      <c r="D8" s="131"/>
      <c r="E8" s="131"/>
      <c r="F8" s="131"/>
      <c r="G8" s="131"/>
      <c r="H8" s="131"/>
      <c r="I8" s="131"/>
      <c r="J8" s="135"/>
      <c r="K8" s="136" t="str">
        <f t="shared" si="0"/>
        <v/>
      </c>
    </row>
    <row r="9" spans="1:11" s="137" customFormat="1" ht="14.25" x14ac:dyDescent="0.3">
      <c r="A9" s="128"/>
      <c r="B9" s="129" t="s">
        <v>2376</v>
      </c>
      <c r="C9" s="139" t="s">
        <v>1012</v>
      </c>
      <c r="D9" s="146" t="s">
        <v>110</v>
      </c>
      <c r="E9" s="78"/>
      <c r="F9" s="78"/>
      <c r="G9" s="78"/>
      <c r="H9" s="78"/>
      <c r="I9" s="78"/>
      <c r="J9" s="76"/>
      <c r="K9" s="136" t="str">
        <f t="shared" si="0"/>
        <v>SUP</v>
      </c>
    </row>
    <row r="10" spans="1:11" s="137" customFormat="1" ht="14.25" x14ac:dyDescent="0.3">
      <c r="A10" s="128"/>
      <c r="B10" s="129" t="s">
        <v>2377</v>
      </c>
      <c r="C10" s="139" t="s">
        <v>1013</v>
      </c>
      <c r="D10" s="146" t="s">
        <v>110</v>
      </c>
      <c r="E10" s="78"/>
      <c r="F10" s="78"/>
      <c r="G10" s="78"/>
      <c r="H10" s="78"/>
      <c r="I10" s="78"/>
      <c r="J10" s="76"/>
      <c r="K10" s="136" t="str">
        <f t="shared" si="0"/>
        <v>SUP</v>
      </c>
    </row>
    <row r="11" spans="1:11" s="137" customFormat="1" ht="14.25" x14ac:dyDescent="0.3">
      <c r="A11" s="128"/>
      <c r="B11" s="129" t="s">
        <v>2378</v>
      </c>
      <c r="C11" s="139" t="s">
        <v>1014</v>
      </c>
      <c r="D11" s="146" t="s">
        <v>110</v>
      </c>
      <c r="E11" s="78"/>
      <c r="F11" s="78"/>
      <c r="G11" s="78"/>
      <c r="H11" s="78"/>
      <c r="I11" s="78"/>
      <c r="J11" s="76"/>
      <c r="K11" s="136" t="str">
        <f t="shared" si="0"/>
        <v>SUP</v>
      </c>
    </row>
    <row r="12" spans="1:11" s="137" customFormat="1" ht="28.5" x14ac:dyDescent="0.3">
      <c r="A12" s="128"/>
      <c r="B12" s="129" t="s">
        <v>2379</v>
      </c>
      <c r="C12" s="139" t="s">
        <v>1015</v>
      </c>
      <c r="D12" s="146" t="s">
        <v>110</v>
      </c>
      <c r="E12" s="78"/>
      <c r="F12" s="78"/>
      <c r="G12" s="78"/>
      <c r="H12" s="78"/>
      <c r="I12" s="78"/>
      <c r="J12" s="76"/>
      <c r="K12" s="136" t="str">
        <f t="shared" si="0"/>
        <v>SUP</v>
      </c>
    </row>
    <row r="13" spans="1:11" s="137" customFormat="1" ht="42.75" x14ac:dyDescent="0.3">
      <c r="A13" s="128"/>
      <c r="B13" s="129" t="s">
        <v>2380</v>
      </c>
      <c r="C13" s="139" t="s">
        <v>1016</v>
      </c>
      <c r="D13" s="146" t="s">
        <v>110</v>
      </c>
      <c r="E13" s="78"/>
      <c r="F13" s="78"/>
      <c r="G13" s="78"/>
      <c r="H13" s="78"/>
      <c r="I13" s="78"/>
      <c r="J13" s="76" t="s">
        <v>2610</v>
      </c>
      <c r="K13" s="136" t="str">
        <f t="shared" si="0"/>
        <v/>
      </c>
    </row>
    <row r="14" spans="1:11" s="137" customFormat="1" ht="28.5" x14ac:dyDescent="0.3">
      <c r="A14" s="128"/>
      <c r="B14" s="129" t="s">
        <v>2381</v>
      </c>
      <c r="C14" s="139" t="s">
        <v>1017</v>
      </c>
      <c r="D14" s="146" t="s">
        <v>110</v>
      </c>
      <c r="E14" s="78"/>
      <c r="F14" s="78"/>
      <c r="G14" s="78"/>
      <c r="H14" s="78"/>
      <c r="I14" s="78"/>
      <c r="J14" s="76"/>
      <c r="K14" s="136" t="str">
        <f t="shared" si="0"/>
        <v>SUP</v>
      </c>
    </row>
    <row r="15" spans="1:11" s="137" customFormat="1" ht="42.75" x14ac:dyDescent="0.3">
      <c r="A15" s="128"/>
      <c r="B15" s="129" t="s">
        <v>2382</v>
      </c>
      <c r="C15" s="139" t="s">
        <v>1018</v>
      </c>
      <c r="D15" s="146" t="s">
        <v>110</v>
      </c>
      <c r="E15" s="78"/>
      <c r="F15" s="78"/>
      <c r="G15" s="78"/>
      <c r="H15" s="78"/>
      <c r="I15" s="78"/>
      <c r="J15" s="76"/>
      <c r="K15" s="136" t="str">
        <f t="shared" si="0"/>
        <v>SUP</v>
      </c>
    </row>
    <row r="16" spans="1:11" s="137" customFormat="1" ht="28.5" x14ac:dyDescent="0.3">
      <c r="A16" s="128"/>
      <c r="B16" s="129" t="s">
        <v>2383</v>
      </c>
      <c r="C16" s="139" t="s">
        <v>1019</v>
      </c>
      <c r="D16" s="146" t="s">
        <v>110</v>
      </c>
      <c r="E16" s="78"/>
      <c r="F16" s="78"/>
      <c r="G16" s="78"/>
      <c r="H16" s="78"/>
      <c r="I16" s="78"/>
      <c r="J16" s="76"/>
      <c r="K16" s="136" t="str">
        <f t="shared" si="0"/>
        <v>SUP</v>
      </c>
    </row>
    <row r="17" spans="1:11" s="137" customFormat="1" ht="28.5" x14ac:dyDescent="0.3">
      <c r="A17" s="128"/>
      <c r="B17" s="129" t="s">
        <v>2384</v>
      </c>
      <c r="C17" s="139" t="s">
        <v>1020</v>
      </c>
      <c r="D17" s="146" t="s">
        <v>110</v>
      </c>
      <c r="E17" s="78"/>
      <c r="F17" s="78"/>
      <c r="G17" s="78"/>
      <c r="H17" s="78"/>
      <c r="I17" s="78"/>
      <c r="J17" s="76"/>
      <c r="K17" s="136" t="str">
        <f t="shared" si="0"/>
        <v>SUP</v>
      </c>
    </row>
    <row r="18" spans="1:11" s="137" customFormat="1" ht="42.75" x14ac:dyDescent="0.3">
      <c r="A18" s="128"/>
      <c r="B18" s="129" t="s">
        <v>2385</v>
      </c>
      <c r="C18" s="139" t="s">
        <v>1021</v>
      </c>
      <c r="D18" s="146" t="s">
        <v>110</v>
      </c>
      <c r="E18" s="78"/>
      <c r="F18" s="78"/>
      <c r="G18" s="78"/>
      <c r="H18" s="78"/>
      <c r="I18" s="78"/>
      <c r="J18" s="76"/>
      <c r="K18" s="136" t="str">
        <f t="shared" si="0"/>
        <v>SUP</v>
      </c>
    </row>
    <row r="19" spans="1:11" s="137" customFormat="1" ht="28.5" x14ac:dyDescent="0.3">
      <c r="A19" s="128"/>
      <c r="B19" s="129" t="s">
        <v>2386</v>
      </c>
      <c r="C19" s="139" t="s">
        <v>1022</v>
      </c>
      <c r="D19" s="146" t="s">
        <v>110</v>
      </c>
      <c r="E19" s="78"/>
      <c r="F19" s="78"/>
      <c r="G19" s="78"/>
      <c r="H19" s="78"/>
      <c r="I19" s="78"/>
      <c r="J19" s="76"/>
      <c r="K19" s="136" t="str">
        <f t="shared" si="0"/>
        <v>SUP</v>
      </c>
    </row>
    <row r="20" spans="1:11" s="137" customFormat="1" ht="28.5" x14ac:dyDescent="0.3">
      <c r="A20" s="128"/>
      <c r="B20" s="129" t="s">
        <v>2387</v>
      </c>
      <c r="C20" s="139" t="s">
        <v>1023</v>
      </c>
      <c r="D20" s="146" t="s">
        <v>110</v>
      </c>
      <c r="E20" s="78"/>
      <c r="F20" s="78"/>
      <c r="G20" s="78"/>
      <c r="H20" s="78"/>
      <c r="I20" s="78"/>
      <c r="J20" s="76"/>
      <c r="K20" s="136" t="str">
        <f t="shared" si="0"/>
        <v>SUP</v>
      </c>
    </row>
    <row r="21" spans="1:11" s="137" customFormat="1" ht="28.5" x14ac:dyDescent="0.3">
      <c r="A21" s="128"/>
      <c r="B21" s="129" t="s">
        <v>2388</v>
      </c>
      <c r="C21" s="139" t="s">
        <v>1024</v>
      </c>
      <c r="D21" s="146" t="s">
        <v>110</v>
      </c>
      <c r="E21" s="78"/>
      <c r="F21" s="78"/>
      <c r="G21" s="78"/>
      <c r="H21" s="78"/>
      <c r="I21" s="78"/>
      <c r="J21" s="76"/>
      <c r="K21" s="136" t="str">
        <f t="shared" si="0"/>
        <v>SUP</v>
      </c>
    </row>
    <row r="22" spans="1:11" s="137" customFormat="1" ht="42.75" x14ac:dyDescent="0.3">
      <c r="A22" s="128"/>
      <c r="B22" s="129" t="s">
        <v>2389</v>
      </c>
      <c r="C22" s="138" t="s">
        <v>1025</v>
      </c>
      <c r="D22" s="78"/>
      <c r="E22" s="78"/>
      <c r="F22" s="78"/>
      <c r="G22" s="78"/>
      <c r="H22" s="78"/>
      <c r="I22" s="78"/>
      <c r="J22" s="76"/>
      <c r="K22" s="136" t="str">
        <f t="shared" si="0"/>
        <v/>
      </c>
    </row>
    <row r="23" spans="1:11" s="137" customFormat="1" ht="14.25" x14ac:dyDescent="0.3">
      <c r="A23" s="128"/>
      <c r="B23" s="129" t="s">
        <v>2389</v>
      </c>
      <c r="C23" s="139" t="s">
        <v>1026</v>
      </c>
      <c r="D23" s="146" t="s">
        <v>110</v>
      </c>
      <c r="E23" s="78"/>
      <c r="F23" s="78"/>
      <c r="G23" s="78"/>
      <c r="H23" s="78"/>
      <c r="I23" s="78"/>
      <c r="J23" s="76"/>
      <c r="K23" s="136" t="str">
        <f t="shared" si="0"/>
        <v>SUP</v>
      </c>
    </row>
    <row r="24" spans="1:11" s="137" customFormat="1" ht="14.25" x14ac:dyDescent="0.3">
      <c r="A24" s="128"/>
      <c r="B24" s="129" t="s">
        <v>2390</v>
      </c>
      <c r="C24" s="139" t="s">
        <v>1027</v>
      </c>
      <c r="D24" s="146" t="s">
        <v>110</v>
      </c>
      <c r="E24" s="78"/>
      <c r="F24" s="78"/>
      <c r="G24" s="78"/>
      <c r="H24" s="78"/>
      <c r="I24" s="78"/>
      <c r="J24" s="76"/>
      <c r="K24" s="136" t="str">
        <f t="shared" si="0"/>
        <v>SUP</v>
      </c>
    </row>
    <row r="25" spans="1:11" s="137" customFormat="1" ht="14.25" x14ac:dyDescent="0.3">
      <c r="A25" s="128"/>
      <c r="B25" s="129" t="s">
        <v>2391</v>
      </c>
      <c r="C25" s="139" t="s">
        <v>1028</v>
      </c>
      <c r="D25" s="146" t="s">
        <v>110</v>
      </c>
      <c r="E25" s="78"/>
      <c r="F25" s="78"/>
      <c r="G25" s="78"/>
      <c r="H25" s="78"/>
      <c r="I25" s="78"/>
      <c r="J25" s="76"/>
      <c r="K25" s="136" t="str">
        <f t="shared" si="0"/>
        <v>SUP</v>
      </c>
    </row>
    <row r="26" spans="1:11" s="137" customFormat="1" ht="14.25" x14ac:dyDescent="0.3">
      <c r="A26" s="128"/>
      <c r="B26" s="129" t="s">
        <v>2392</v>
      </c>
      <c r="C26" s="139" t="s">
        <v>1029</v>
      </c>
      <c r="D26" s="146" t="s">
        <v>110</v>
      </c>
      <c r="E26" s="78"/>
      <c r="F26" s="78"/>
      <c r="G26" s="78"/>
      <c r="H26" s="78"/>
      <c r="I26" s="78"/>
      <c r="J26" s="76"/>
      <c r="K26" s="136" t="str">
        <f t="shared" si="0"/>
        <v>SUP</v>
      </c>
    </row>
    <row r="27" spans="1:11" s="137" customFormat="1" ht="14.25" x14ac:dyDescent="0.3">
      <c r="A27" s="128"/>
      <c r="B27" s="129" t="s">
        <v>2393</v>
      </c>
      <c r="C27" s="139" t="s">
        <v>1030</v>
      </c>
      <c r="D27" s="146" t="s">
        <v>110</v>
      </c>
      <c r="E27" s="78"/>
      <c r="F27" s="78"/>
      <c r="G27" s="78"/>
      <c r="H27" s="78"/>
      <c r="I27" s="78"/>
      <c r="J27" s="76"/>
      <c r="K27" s="136" t="str">
        <f t="shared" si="0"/>
        <v>SUP</v>
      </c>
    </row>
    <row r="28" spans="1:11" s="137" customFormat="1" ht="14.25" x14ac:dyDescent="0.3">
      <c r="A28" s="128"/>
      <c r="B28" s="129" t="s">
        <v>2394</v>
      </c>
      <c r="C28" s="139" t="s">
        <v>1031</v>
      </c>
      <c r="D28" s="146" t="s">
        <v>110</v>
      </c>
      <c r="E28" s="78"/>
      <c r="F28" s="78"/>
      <c r="G28" s="78"/>
      <c r="H28" s="78"/>
      <c r="I28" s="78"/>
      <c r="J28" s="76"/>
      <c r="K28" s="136" t="str">
        <f t="shared" si="0"/>
        <v>SUP</v>
      </c>
    </row>
    <row r="29" spans="1:11" s="137" customFormat="1" ht="28.5" x14ac:dyDescent="0.3">
      <c r="A29" s="128"/>
      <c r="B29" s="129" t="s">
        <v>2395</v>
      </c>
      <c r="C29" s="139" t="s">
        <v>1032</v>
      </c>
      <c r="D29" s="146" t="s">
        <v>110</v>
      </c>
      <c r="E29" s="78"/>
      <c r="F29" s="78"/>
      <c r="G29" s="78"/>
      <c r="H29" s="78"/>
      <c r="I29" s="78"/>
      <c r="J29" s="76"/>
      <c r="K29" s="136" t="str">
        <f t="shared" si="0"/>
        <v>SUP</v>
      </c>
    </row>
    <row r="30" spans="1:11" s="137" customFormat="1" ht="28.5" x14ac:dyDescent="0.3">
      <c r="A30" s="128"/>
      <c r="B30" s="129" t="s">
        <v>2396</v>
      </c>
      <c r="C30" s="139" t="s">
        <v>1033</v>
      </c>
      <c r="D30" s="146" t="s">
        <v>110</v>
      </c>
      <c r="E30" s="78"/>
      <c r="F30" s="78"/>
      <c r="G30" s="78"/>
      <c r="H30" s="78"/>
      <c r="I30" s="78"/>
      <c r="J30" s="76"/>
      <c r="K30" s="136" t="str">
        <f t="shared" si="0"/>
        <v>SUP</v>
      </c>
    </row>
    <row r="31" spans="1:11" s="137" customFormat="1" ht="14.25" x14ac:dyDescent="0.3">
      <c r="A31" s="128"/>
      <c r="B31" s="129" t="s">
        <v>2397</v>
      </c>
      <c r="C31" s="139" t="s">
        <v>2370</v>
      </c>
      <c r="D31" s="146" t="s">
        <v>110</v>
      </c>
      <c r="E31" s="78"/>
      <c r="F31" s="78"/>
      <c r="G31" s="78"/>
      <c r="H31" s="78"/>
      <c r="I31" s="78"/>
      <c r="J31" s="76"/>
      <c r="K31" s="136" t="str">
        <f t="shared" si="0"/>
        <v>SUP</v>
      </c>
    </row>
    <row r="32" spans="1:11" s="137" customFormat="1" ht="14.25" x14ac:dyDescent="0.3">
      <c r="A32" s="128"/>
      <c r="B32" s="129" t="s">
        <v>2398</v>
      </c>
      <c r="C32" s="139" t="s">
        <v>1034</v>
      </c>
      <c r="D32" s="146" t="s">
        <v>110</v>
      </c>
      <c r="E32" s="78"/>
      <c r="F32" s="78"/>
      <c r="G32" s="78"/>
      <c r="H32" s="78"/>
      <c r="I32" s="78"/>
      <c r="J32" s="76"/>
      <c r="K32" s="136" t="str">
        <f t="shared" si="0"/>
        <v>SUP</v>
      </c>
    </row>
    <row r="33" spans="1:11" s="137" customFormat="1" ht="14.25" x14ac:dyDescent="0.3">
      <c r="A33" s="128"/>
      <c r="B33" s="129" t="s">
        <v>2399</v>
      </c>
      <c r="C33" s="139" t="s">
        <v>1035</v>
      </c>
      <c r="D33" s="146" t="s">
        <v>110</v>
      </c>
      <c r="E33" s="78"/>
      <c r="F33" s="78"/>
      <c r="G33" s="78"/>
      <c r="H33" s="78"/>
      <c r="I33" s="78"/>
      <c r="J33" s="76"/>
      <c r="K33" s="136" t="str">
        <f t="shared" si="0"/>
        <v>SUP</v>
      </c>
    </row>
    <row r="34" spans="1:11" s="137" customFormat="1" ht="14.25" x14ac:dyDescent="0.3">
      <c r="A34" s="128"/>
      <c r="B34" s="129" t="s">
        <v>2400</v>
      </c>
      <c r="C34" s="139" t="s">
        <v>1036</v>
      </c>
      <c r="D34" s="146" t="s">
        <v>110</v>
      </c>
      <c r="E34" s="78"/>
      <c r="F34" s="78"/>
      <c r="G34" s="78"/>
      <c r="H34" s="78"/>
      <c r="I34" s="78"/>
      <c r="J34" s="76"/>
      <c r="K34" s="136" t="str">
        <f t="shared" si="0"/>
        <v>SUP</v>
      </c>
    </row>
    <row r="35" spans="1:11" s="137" customFormat="1" ht="28.5" x14ac:dyDescent="0.3">
      <c r="A35" s="128"/>
      <c r="B35" s="129" t="s">
        <v>2401</v>
      </c>
      <c r="C35" s="139" t="s">
        <v>1037</v>
      </c>
      <c r="D35" s="146" t="s">
        <v>110</v>
      </c>
      <c r="E35" s="78"/>
      <c r="F35" s="78"/>
      <c r="G35" s="78"/>
      <c r="H35" s="78"/>
      <c r="I35" s="78"/>
      <c r="J35" s="76"/>
      <c r="K35" s="136" t="str">
        <f t="shared" si="0"/>
        <v>SUP</v>
      </c>
    </row>
    <row r="36" spans="1:11" s="137" customFormat="1" ht="28.5" x14ac:dyDescent="0.3">
      <c r="A36" s="128"/>
      <c r="B36" s="129" t="s">
        <v>2402</v>
      </c>
      <c r="C36" s="139" t="s">
        <v>1038</v>
      </c>
      <c r="D36" s="146" t="s">
        <v>110</v>
      </c>
      <c r="E36" s="78"/>
      <c r="F36" s="78"/>
      <c r="G36" s="78"/>
      <c r="H36" s="78"/>
      <c r="I36" s="78"/>
      <c r="J36" s="76"/>
      <c r="K36" s="136" t="str">
        <f t="shared" si="0"/>
        <v>SUP</v>
      </c>
    </row>
    <row r="37" spans="1:11" s="137" customFormat="1" ht="14.25" x14ac:dyDescent="0.3">
      <c r="A37" s="128"/>
      <c r="B37" s="129" t="s">
        <v>2403</v>
      </c>
      <c r="C37" s="139" t="s">
        <v>1039</v>
      </c>
      <c r="D37" s="146" t="s">
        <v>110</v>
      </c>
      <c r="E37" s="78"/>
      <c r="F37" s="78"/>
      <c r="G37" s="78"/>
      <c r="H37" s="78"/>
      <c r="I37" s="78"/>
      <c r="J37" s="76"/>
      <c r="K37" s="136" t="str">
        <f t="shared" si="0"/>
        <v>SUP</v>
      </c>
    </row>
    <row r="38" spans="1:11" s="137" customFormat="1" ht="42.75" x14ac:dyDescent="0.3">
      <c r="A38" s="128"/>
      <c r="B38" s="129" t="s">
        <v>2404</v>
      </c>
      <c r="C38" s="139" t="s">
        <v>1040</v>
      </c>
      <c r="D38" s="146" t="s">
        <v>110</v>
      </c>
      <c r="E38" s="78"/>
      <c r="F38" s="78"/>
      <c r="G38" s="78"/>
      <c r="H38" s="78"/>
      <c r="I38" s="78"/>
      <c r="J38" s="76"/>
      <c r="K38" s="136" t="str">
        <f t="shared" si="0"/>
        <v>SUP</v>
      </c>
    </row>
    <row r="39" spans="1:11" s="137" customFormat="1" ht="14.25" x14ac:dyDescent="0.3">
      <c r="A39" s="128"/>
      <c r="B39" s="129" t="s">
        <v>2405</v>
      </c>
      <c r="C39" s="139" t="s">
        <v>1041</v>
      </c>
      <c r="D39" s="146" t="s">
        <v>110</v>
      </c>
      <c r="E39" s="78"/>
      <c r="F39" s="78"/>
      <c r="G39" s="78"/>
      <c r="H39" s="78"/>
      <c r="I39" s="78"/>
      <c r="J39" s="76"/>
      <c r="K39" s="136" t="str">
        <f t="shared" ref="K39:K70" si="1">IF(C39="","",
IF(OR(A33="x",RIGHT(C39,1)=":"),"",
IF(COUNTA(D39:I39)&gt;1,"Invalid",
IF(D39="x",$D$6,IF(E39="x",$E$6,IF(F39="x",$F$6,IF(G39="x",$G$6,IF(H39="x",$H$6,IF(I39="x",$I$6,"")))))))))</f>
        <v>SUP</v>
      </c>
    </row>
    <row r="40" spans="1:11" s="137" customFormat="1" ht="14.25" x14ac:dyDescent="0.3">
      <c r="A40" s="128"/>
      <c r="B40" s="129" t="s">
        <v>2406</v>
      </c>
      <c r="C40" s="139" t="s">
        <v>1042</v>
      </c>
      <c r="D40" s="146" t="s">
        <v>110</v>
      </c>
      <c r="E40" s="78"/>
      <c r="F40" s="78"/>
      <c r="G40" s="78"/>
      <c r="H40" s="78"/>
      <c r="I40" s="78"/>
      <c r="J40" s="76"/>
      <c r="K40" s="136" t="str">
        <f t="shared" si="1"/>
        <v>SUP</v>
      </c>
    </row>
    <row r="41" spans="1:11" s="137" customFormat="1" ht="14.25" x14ac:dyDescent="0.3">
      <c r="A41" s="128"/>
      <c r="B41" s="129" t="s">
        <v>2407</v>
      </c>
      <c r="C41" s="139" t="s">
        <v>1043</v>
      </c>
      <c r="D41" s="146" t="s">
        <v>110</v>
      </c>
      <c r="E41" s="78"/>
      <c r="F41" s="78"/>
      <c r="G41" s="78"/>
      <c r="H41" s="78"/>
      <c r="I41" s="78"/>
      <c r="J41" s="76"/>
      <c r="K41" s="136" t="str">
        <f t="shared" si="1"/>
        <v>SUP</v>
      </c>
    </row>
    <row r="42" spans="1:11" s="137" customFormat="1" ht="14.25" x14ac:dyDescent="0.3">
      <c r="A42" s="128"/>
      <c r="B42" s="129" t="s">
        <v>2408</v>
      </c>
      <c r="C42" s="139" t="s">
        <v>1044</v>
      </c>
      <c r="D42" s="146" t="s">
        <v>110</v>
      </c>
      <c r="E42" s="78"/>
      <c r="F42" s="78"/>
      <c r="G42" s="78"/>
      <c r="H42" s="78"/>
      <c r="I42" s="78"/>
      <c r="J42" s="76"/>
      <c r="K42" s="136" t="str">
        <f t="shared" si="1"/>
        <v>SUP</v>
      </c>
    </row>
    <row r="43" spans="1:11" s="137" customFormat="1" ht="14.25" x14ac:dyDescent="0.3">
      <c r="A43" s="128"/>
      <c r="B43" s="129" t="s">
        <v>2409</v>
      </c>
      <c r="C43" s="139" t="s">
        <v>1045</v>
      </c>
      <c r="D43" s="146" t="s">
        <v>110</v>
      </c>
      <c r="E43" s="78"/>
      <c r="F43" s="78"/>
      <c r="G43" s="78"/>
      <c r="H43" s="78"/>
      <c r="I43" s="78"/>
      <c r="J43" s="76"/>
      <c r="K43" s="136" t="str">
        <f t="shared" si="1"/>
        <v>SUP</v>
      </c>
    </row>
    <row r="44" spans="1:11" s="137" customFormat="1" ht="28.5" x14ac:dyDescent="0.3">
      <c r="A44" s="128"/>
      <c r="B44" s="129" t="s">
        <v>2410</v>
      </c>
      <c r="C44" s="139" t="s">
        <v>1046</v>
      </c>
      <c r="D44" s="146" t="s">
        <v>110</v>
      </c>
      <c r="E44" s="78"/>
      <c r="F44" s="78"/>
      <c r="G44" s="78"/>
      <c r="H44" s="78"/>
      <c r="I44" s="78"/>
      <c r="J44" s="76"/>
      <c r="K44" s="136" t="str">
        <f t="shared" si="1"/>
        <v>SUP</v>
      </c>
    </row>
    <row r="45" spans="1:11" s="137" customFormat="1" ht="14.25" x14ac:dyDescent="0.3">
      <c r="A45" s="128"/>
      <c r="B45" s="129" t="s">
        <v>2411</v>
      </c>
      <c r="C45" s="139" t="s">
        <v>1047</v>
      </c>
      <c r="D45" s="146" t="s">
        <v>110</v>
      </c>
      <c r="E45" s="78"/>
      <c r="F45" s="78"/>
      <c r="G45" s="78"/>
      <c r="H45" s="78"/>
      <c r="I45" s="78"/>
      <c r="J45" s="76"/>
      <c r="K45" s="136" t="str">
        <f t="shared" si="1"/>
        <v>SUP</v>
      </c>
    </row>
    <row r="46" spans="1:11" s="137" customFormat="1" ht="14.25" x14ac:dyDescent="0.3">
      <c r="A46" s="128"/>
      <c r="B46" s="129" t="s">
        <v>2412</v>
      </c>
      <c r="C46" s="139" t="s">
        <v>1048</v>
      </c>
      <c r="D46" s="146" t="s">
        <v>110</v>
      </c>
      <c r="E46" s="78"/>
      <c r="F46" s="78"/>
      <c r="G46" s="78"/>
      <c r="H46" s="78"/>
      <c r="I46" s="78"/>
      <c r="J46" s="76"/>
      <c r="K46" s="136" t="str">
        <f t="shared" si="1"/>
        <v>SUP</v>
      </c>
    </row>
    <row r="47" spans="1:11" s="137" customFormat="1" ht="28.5" x14ac:dyDescent="0.3">
      <c r="A47" s="128"/>
      <c r="B47" s="129" t="s">
        <v>2413</v>
      </c>
      <c r="C47" s="139" t="s">
        <v>1049</v>
      </c>
      <c r="D47" s="146" t="s">
        <v>110</v>
      </c>
      <c r="E47" s="78"/>
      <c r="F47" s="78"/>
      <c r="G47" s="78"/>
      <c r="H47" s="78"/>
      <c r="I47" s="78"/>
      <c r="J47" s="76"/>
      <c r="K47" s="136" t="str">
        <f t="shared" si="1"/>
        <v>SUP</v>
      </c>
    </row>
    <row r="48" spans="1:11" s="137" customFormat="1" ht="28.5" x14ac:dyDescent="0.3">
      <c r="A48" s="128"/>
      <c r="B48" s="129" t="s">
        <v>2414</v>
      </c>
      <c r="C48" s="139" t="s">
        <v>1050</v>
      </c>
      <c r="D48" s="146" t="s">
        <v>110</v>
      </c>
      <c r="E48" s="78"/>
      <c r="F48" s="78"/>
      <c r="G48" s="78"/>
      <c r="H48" s="78"/>
      <c r="I48" s="78"/>
      <c r="J48" s="76"/>
      <c r="K48" s="136" t="str">
        <f t="shared" si="1"/>
        <v>SUP</v>
      </c>
    </row>
    <row r="49" spans="1:11" s="137" customFormat="1" ht="42.75" x14ac:dyDescent="0.3">
      <c r="A49" s="128"/>
      <c r="B49" s="129" t="s">
        <v>2415</v>
      </c>
      <c r="C49" s="139" t="s">
        <v>1051</v>
      </c>
      <c r="D49" s="146" t="s">
        <v>110</v>
      </c>
      <c r="E49" s="78"/>
      <c r="F49" s="78"/>
      <c r="G49" s="78"/>
      <c r="H49" s="78"/>
      <c r="I49" s="78"/>
      <c r="J49" s="76"/>
      <c r="K49" s="136" t="str">
        <f t="shared" si="1"/>
        <v>SUP</v>
      </c>
    </row>
    <row r="50" spans="1:11" s="137" customFormat="1" ht="71.25" x14ac:dyDescent="0.3">
      <c r="A50" s="128"/>
      <c r="B50" s="129" t="s">
        <v>2416</v>
      </c>
      <c r="C50" s="138" t="s">
        <v>1052</v>
      </c>
      <c r="D50" s="146" t="s">
        <v>110</v>
      </c>
      <c r="E50" s="78"/>
      <c r="F50" s="78"/>
      <c r="G50" s="78"/>
      <c r="H50" s="78"/>
      <c r="I50" s="78"/>
      <c r="J50" s="76"/>
      <c r="K50" s="136" t="str">
        <f t="shared" si="1"/>
        <v>SUP</v>
      </c>
    </row>
    <row r="51" spans="1:11" s="137" customFormat="1" ht="42.75" x14ac:dyDescent="0.3">
      <c r="A51" s="128"/>
      <c r="B51" s="129" t="s">
        <v>2417</v>
      </c>
      <c r="C51" s="138" t="s">
        <v>1053</v>
      </c>
      <c r="D51" s="146" t="s">
        <v>110</v>
      </c>
      <c r="E51" s="78"/>
      <c r="F51" s="78"/>
      <c r="G51" s="78"/>
      <c r="H51" s="78"/>
      <c r="I51" s="78"/>
      <c r="J51" s="76"/>
      <c r="K51" s="136" t="str">
        <f t="shared" si="1"/>
        <v>SUP</v>
      </c>
    </row>
    <row r="52" spans="1:11" s="137" customFormat="1" ht="57" x14ac:dyDescent="0.3">
      <c r="A52" s="128"/>
      <c r="B52" s="129" t="s">
        <v>2418</v>
      </c>
      <c r="C52" s="138" t="s">
        <v>1054</v>
      </c>
      <c r="D52" s="146" t="s">
        <v>110</v>
      </c>
      <c r="E52" s="78"/>
      <c r="F52" s="78"/>
      <c r="G52" s="78"/>
      <c r="H52" s="78"/>
      <c r="I52" s="78"/>
      <c r="J52" s="76"/>
      <c r="K52" s="136" t="str">
        <f t="shared" si="1"/>
        <v>SUP</v>
      </c>
    </row>
    <row r="53" spans="1:11" s="137" customFormat="1" ht="57" x14ac:dyDescent="0.3">
      <c r="A53" s="128"/>
      <c r="B53" s="129" t="s">
        <v>2419</v>
      </c>
      <c r="C53" s="138" t="s">
        <v>1055</v>
      </c>
      <c r="D53" s="78"/>
      <c r="E53" s="78"/>
      <c r="F53" s="78"/>
      <c r="G53" s="78"/>
      <c r="H53" s="78"/>
      <c r="I53" s="78"/>
      <c r="J53" s="76"/>
      <c r="K53" s="136" t="str">
        <f t="shared" si="1"/>
        <v/>
      </c>
    </row>
    <row r="54" spans="1:11" s="137" customFormat="1" ht="14.25" x14ac:dyDescent="0.3">
      <c r="A54" s="128"/>
      <c r="B54" s="129" t="s">
        <v>2419</v>
      </c>
      <c r="C54" s="139" t="s">
        <v>1056</v>
      </c>
      <c r="D54" s="146" t="s">
        <v>110</v>
      </c>
      <c r="E54" s="78"/>
      <c r="F54" s="78"/>
      <c r="G54" s="78"/>
      <c r="H54" s="78"/>
      <c r="I54" s="78"/>
      <c r="J54" s="76"/>
      <c r="K54" s="136" t="str">
        <f t="shared" si="1"/>
        <v>SUP</v>
      </c>
    </row>
    <row r="55" spans="1:11" s="137" customFormat="1" ht="14.25" x14ac:dyDescent="0.3">
      <c r="A55" s="128"/>
      <c r="B55" s="129" t="s">
        <v>2420</v>
      </c>
      <c r="C55" s="139" t="s">
        <v>1057</v>
      </c>
      <c r="D55" s="146" t="s">
        <v>110</v>
      </c>
      <c r="E55" s="78"/>
      <c r="F55" s="78"/>
      <c r="G55" s="78"/>
      <c r="H55" s="78"/>
      <c r="I55" s="78"/>
      <c r="J55" s="76"/>
      <c r="K55" s="136" t="str">
        <f t="shared" si="1"/>
        <v>SUP</v>
      </c>
    </row>
    <row r="56" spans="1:11" s="137" customFormat="1" ht="14.25" x14ac:dyDescent="0.3">
      <c r="A56" s="128"/>
      <c r="B56" s="129" t="s">
        <v>2421</v>
      </c>
      <c r="C56" s="139" t="s">
        <v>1058</v>
      </c>
      <c r="D56" s="146" t="s">
        <v>110</v>
      </c>
      <c r="E56" s="78"/>
      <c r="F56" s="78"/>
      <c r="G56" s="78"/>
      <c r="H56" s="78"/>
      <c r="I56" s="78"/>
      <c r="J56" s="76"/>
      <c r="K56" s="136" t="str">
        <f t="shared" si="1"/>
        <v>SUP</v>
      </c>
    </row>
    <row r="57" spans="1:11" s="137" customFormat="1" ht="14.25" x14ac:dyDescent="0.3">
      <c r="A57" s="128"/>
      <c r="B57" s="129" t="s">
        <v>2422</v>
      </c>
      <c r="C57" s="139" t="s">
        <v>1059</v>
      </c>
      <c r="D57" s="146" t="s">
        <v>110</v>
      </c>
      <c r="E57" s="78"/>
      <c r="F57" s="78"/>
      <c r="G57" s="78"/>
      <c r="H57" s="78"/>
      <c r="I57" s="78"/>
      <c r="J57" s="76"/>
      <c r="K57" s="136" t="str">
        <f t="shared" si="1"/>
        <v>SUP</v>
      </c>
    </row>
    <row r="58" spans="1:11" s="137" customFormat="1" ht="14.25" x14ac:dyDescent="0.3">
      <c r="A58" s="128"/>
      <c r="B58" s="129" t="s">
        <v>2423</v>
      </c>
      <c r="C58" s="139" t="s">
        <v>1060</v>
      </c>
      <c r="D58" s="146" t="s">
        <v>110</v>
      </c>
      <c r="E58" s="78"/>
      <c r="F58" s="78"/>
      <c r="G58" s="78"/>
      <c r="H58" s="78"/>
      <c r="I58" s="78"/>
      <c r="J58" s="76"/>
      <c r="K58" s="136" t="str">
        <f t="shared" si="1"/>
        <v>SUP</v>
      </c>
    </row>
    <row r="59" spans="1:11" s="137" customFormat="1" ht="14.25" x14ac:dyDescent="0.3">
      <c r="A59" s="128"/>
      <c r="B59" s="129" t="s">
        <v>2424</v>
      </c>
      <c r="C59" s="139" t="s">
        <v>1061</v>
      </c>
      <c r="D59" s="146" t="s">
        <v>110</v>
      </c>
      <c r="E59" s="78"/>
      <c r="F59" s="78"/>
      <c r="G59" s="78"/>
      <c r="H59" s="78"/>
      <c r="I59" s="78"/>
      <c r="J59" s="76"/>
      <c r="K59" s="136" t="str">
        <f t="shared" si="1"/>
        <v>SUP</v>
      </c>
    </row>
    <row r="60" spans="1:11" s="137" customFormat="1" ht="42.75" x14ac:dyDescent="0.3">
      <c r="A60" s="128"/>
      <c r="B60" s="129" t="s">
        <v>2425</v>
      </c>
      <c r="C60" s="138" t="s">
        <v>1062</v>
      </c>
      <c r="D60" s="146" t="s">
        <v>110</v>
      </c>
      <c r="E60" s="78"/>
      <c r="F60" s="78"/>
      <c r="G60" s="78"/>
      <c r="H60" s="78"/>
      <c r="I60" s="78"/>
      <c r="J60" s="76"/>
      <c r="K60" s="136" t="str">
        <f t="shared" si="1"/>
        <v>SUP</v>
      </c>
    </row>
    <row r="61" spans="1:11" s="137" customFormat="1" ht="85.5" x14ac:dyDescent="0.3">
      <c r="A61" s="128"/>
      <c r="B61" s="129" t="s">
        <v>2426</v>
      </c>
      <c r="C61" s="138" t="s">
        <v>2371</v>
      </c>
      <c r="D61" s="146" t="s">
        <v>110</v>
      </c>
      <c r="E61" s="78"/>
      <c r="F61" s="78"/>
      <c r="G61" s="78"/>
      <c r="H61" s="78"/>
      <c r="I61" s="78"/>
      <c r="J61" s="76"/>
      <c r="K61" s="136" t="str">
        <f t="shared" si="1"/>
        <v>SUP</v>
      </c>
    </row>
    <row r="62" spans="1:11" s="137" customFormat="1" ht="42.75" x14ac:dyDescent="0.3">
      <c r="A62" s="128"/>
      <c r="B62" s="129" t="s">
        <v>2427</v>
      </c>
      <c r="C62" s="138" t="s">
        <v>1063</v>
      </c>
      <c r="D62" s="146"/>
      <c r="E62" s="78"/>
      <c r="F62" s="78"/>
      <c r="G62" s="146" t="s">
        <v>110</v>
      </c>
      <c r="H62" s="78"/>
      <c r="I62" s="78"/>
      <c r="J62" s="76" t="s">
        <v>2611</v>
      </c>
      <c r="K62" s="136" t="str">
        <f t="shared" si="1"/>
        <v>CST</v>
      </c>
    </row>
    <row r="63" spans="1:11" s="137" customFormat="1" ht="71.25" x14ac:dyDescent="0.3">
      <c r="A63" s="128"/>
      <c r="B63" s="129" t="s">
        <v>2428</v>
      </c>
      <c r="C63" s="138" t="s">
        <v>1064</v>
      </c>
      <c r="D63" s="146" t="s">
        <v>110</v>
      </c>
      <c r="E63" s="78"/>
      <c r="F63" s="78"/>
      <c r="G63" s="78"/>
      <c r="H63" s="78"/>
      <c r="I63" s="78"/>
      <c r="J63" s="76"/>
      <c r="K63" s="136" t="str">
        <f t="shared" si="1"/>
        <v>SUP</v>
      </c>
    </row>
    <row r="64" spans="1:11" s="137" customFormat="1" ht="28.5" x14ac:dyDescent="0.3">
      <c r="A64" s="128"/>
      <c r="B64" s="129" t="s">
        <v>2429</v>
      </c>
      <c r="C64" s="138" t="s">
        <v>1065</v>
      </c>
      <c r="D64" s="146" t="s">
        <v>110</v>
      </c>
      <c r="E64" s="78"/>
      <c r="F64" s="78"/>
      <c r="G64" s="78"/>
      <c r="H64" s="78"/>
      <c r="I64" s="78"/>
      <c r="J64" s="76"/>
      <c r="K64" s="136" t="str">
        <f t="shared" si="1"/>
        <v>SUP</v>
      </c>
    </row>
    <row r="65" spans="1:11" s="137" customFormat="1" ht="99.75" x14ac:dyDescent="0.3">
      <c r="A65" s="128"/>
      <c r="B65" s="129" t="s">
        <v>2430</v>
      </c>
      <c r="C65" s="138" t="s">
        <v>1066</v>
      </c>
      <c r="D65" s="146"/>
      <c r="E65" s="146" t="s">
        <v>110</v>
      </c>
      <c r="F65" s="78"/>
      <c r="G65" s="78"/>
      <c r="H65" s="78"/>
      <c r="I65" s="78"/>
      <c r="J65" s="76" t="s">
        <v>2612</v>
      </c>
      <c r="K65" s="136" t="str">
        <f t="shared" si="1"/>
        <v>MOD</v>
      </c>
    </row>
    <row r="66" spans="1:11" s="137" customFormat="1" ht="57" x14ac:dyDescent="0.3">
      <c r="A66" s="128"/>
      <c r="B66" s="129" t="s">
        <v>2431</v>
      </c>
      <c r="C66" s="138" t="s">
        <v>1067</v>
      </c>
      <c r="D66" s="146" t="s">
        <v>110</v>
      </c>
      <c r="E66" s="78"/>
      <c r="F66" s="78"/>
      <c r="G66" s="78"/>
      <c r="H66" s="78"/>
      <c r="I66" s="78"/>
      <c r="J66" s="76"/>
      <c r="K66" s="136" t="str">
        <f t="shared" si="1"/>
        <v>SUP</v>
      </c>
    </row>
    <row r="67" spans="1:11" s="137" customFormat="1" ht="42.75" x14ac:dyDescent="0.3">
      <c r="A67" s="128"/>
      <c r="B67" s="129" t="s">
        <v>2432</v>
      </c>
      <c r="C67" s="138" t="s">
        <v>1068</v>
      </c>
      <c r="D67" s="146" t="s">
        <v>110</v>
      </c>
      <c r="E67" s="78"/>
      <c r="F67" s="78"/>
      <c r="G67" s="78"/>
      <c r="H67" s="78"/>
      <c r="I67" s="78"/>
      <c r="J67" s="76"/>
      <c r="K67" s="136" t="str">
        <f t="shared" si="1"/>
        <v>SUP</v>
      </c>
    </row>
    <row r="68" spans="1:11" s="137" customFormat="1" ht="99.75" x14ac:dyDescent="0.3">
      <c r="A68" s="128"/>
      <c r="B68" s="129" t="s">
        <v>2433</v>
      </c>
      <c r="C68" s="138" t="s">
        <v>1069</v>
      </c>
      <c r="D68" s="146" t="s">
        <v>110</v>
      </c>
      <c r="E68" s="78"/>
      <c r="F68" s="78"/>
      <c r="G68" s="78"/>
      <c r="H68" s="78"/>
      <c r="I68" s="78"/>
      <c r="J68" s="76"/>
      <c r="K68" s="136" t="str">
        <f t="shared" si="1"/>
        <v>SUP</v>
      </c>
    </row>
    <row r="69" spans="1:11" s="137" customFormat="1" ht="42.75" x14ac:dyDescent="0.3">
      <c r="A69" s="128"/>
      <c r="B69" s="129" t="s">
        <v>2434</v>
      </c>
      <c r="C69" s="138" t="s">
        <v>1070</v>
      </c>
      <c r="D69" s="78"/>
      <c r="E69" s="78"/>
      <c r="F69" s="78"/>
      <c r="G69" s="78"/>
      <c r="H69" s="78"/>
      <c r="I69" s="78"/>
      <c r="J69" s="76"/>
      <c r="K69" s="136" t="str">
        <f t="shared" si="1"/>
        <v/>
      </c>
    </row>
    <row r="70" spans="1:11" s="137" customFormat="1" ht="71.25" x14ac:dyDescent="0.3">
      <c r="A70" s="128"/>
      <c r="B70" s="129" t="s">
        <v>2434</v>
      </c>
      <c r="C70" s="139" t="s">
        <v>790</v>
      </c>
      <c r="D70" s="78"/>
      <c r="E70" s="146" t="s">
        <v>110</v>
      </c>
      <c r="F70" s="78"/>
      <c r="G70" s="78"/>
      <c r="H70" s="78"/>
      <c r="I70" s="78"/>
      <c r="J70" s="76" t="s">
        <v>2613</v>
      </c>
      <c r="K70" s="136" t="str">
        <f t="shared" si="1"/>
        <v>MOD</v>
      </c>
    </row>
    <row r="71" spans="1:11" s="137" customFormat="1" ht="28.5" x14ac:dyDescent="0.3">
      <c r="A71" s="128"/>
      <c r="B71" s="129" t="s">
        <v>2435</v>
      </c>
      <c r="C71" s="139" t="s">
        <v>1071</v>
      </c>
      <c r="D71" s="78"/>
      <c r="E71" s="146" t="s">
        <v>110</v>
      </c>
      <c r="F71" s="78"/>
      <c r="G71" s="78"/>
      <c r="H71" s="78"/>
      <c r="I71" s="78"/>
      <c r="J71" s="76" t="s">
        <v>2614</v>
      </c>
      <c r="K71" s="136" t="str">
        <f t="shared" ref="K71:K102" si="2">IF(C71="","",
IF(OR(A65="x",RIGHT(C71,1)=":"),"",
IF(COUNTA(D71:I71)&gt;1,"Invalid",
IF(D71="x",$D$6,IF(E71="x",$E$6,IF(F71="x",$F$6,IF(G71="x",$G$6,IF(H71="x",$H$6,IF(I71="x",$I$6,"")))))))))</f>
        <v>MOD</v>
      </c>
    </row>
    <row r="72" spans="1:11" s="137" customFormat="1" ht="28.5" x14ac:dyDescent="0.3">
      <c r="A72" s="128"/>
      <c r="B72" s="129" t="s">
        <v>2436</v>
      </c>
      <c r="C72" s="139" t="s">
        <v>1072</v>
      </c>
      <c r="D72" s="78"/>
      <c r="E72" s="146" t="s">
        <v>110</v>
      </c>
      <c r="F72" s="78"/>
      <c r="G72" s="78"/>
      <c r="H72" s="78"/>
      <c r="I72" s="78"/>
      <c r="J72" s="76" t="s">
        <v>2614</v>
      </c>
      <c r="K72" s="136" t="str">
        <f t="shared" si="2"/>
        <v>MOD</v>
      </c>
    </row>
    <row r="73" spans="1:11" s="137" customFormat="1" ht="28.5" x14ac:dyDescent="0.3">
      <c r="A73" s="128"/>
      <c r="B73" s="129" t="s">
        <v>2437</v>
      </c>
      <c r="C73" s="139" t="s">
        <v>1073</v>
      </c>
      <c r="D73" s="78"/>
      <c r="E73" s="146" t="s">
        <v>110</v>
      </c>
      <c r="F73" s="78"/>
      <c r="G73" s="78"/>
      <c r="H73" s="78"/>
      <c r="I73" s="78"/>
      <c r="J73" s="76" t="s">
        <v>2614</v>
      </c>
      <c r="K73" s="136" t="str">
        <f t="shared" si="2"/>
        <v>MOD</v>
      </c>
    </row>
    <row r="74" spans="1:11" s="137" customFormat="1" ht="28.5" x14ac:dyDescent="0.3">
      <c r="A74" s="128"/>
      <c r="B74" s="129" t="s">
        <v>2438</v>
      </c>
      <c r="C74" s="139" t="s">
        <v>1074</v>
      </c>
      <c r="D74" s="78"/>
      <c r="E74" s="146" t="s">
        <v>110</v>
      </c>
      <c r="F74" s="78"/>
      <c r="G74" s="78"/>
      <c r="H74" s="78"/>
      <c r="I74" s="78"/>
      <c r="J74" s="76" t="s">
        <v>2614</v>
      </c>
      <c r="K74" s="136" t="str">
        <f t="shared" si="2"/>
        <v>MOD</v>
      </c>
    </row>
    <row r="75" spans="1:11" s="137" customFormat="1" ht="28.5" x14ac:dyDescent="0.3">
      <c r="A75" s="128"/>
      <c r="B75" s="129" t="s">
        <v>2439</v>
      </c>
      <c r="C75" s="139" t="s">
        <v>1075</v>
      </c>
      <c r="D75" s="78"/>
      <c r="E75" s="146" t="s">
        <v>110</v>
      </c>
      <c r="F75" s="78"/>
      <c r="G75" s="78"/>
      <c r="H75" s="78"/>
      <c r="I75" s="78"/>
      <c r="J75" s="76" t="s">
        <v>2614</v>
      </c>
      <c r="K75" s="136" t="str">
        <f t="shared" si="2"/>
        <v>MOD</v>
      </c>
    </row>
    <row r="76" spans="1:11" s="137" customFormat="1" ht="28.5" x14ac:dyDescent="0.3">
      <c r="A76" s="128"/>
      <c r="B76" s="129" t="s">
        <v>2440</v>
      </c>
      <c r="C76" s="139" t="s">
        <v>1076</v>
      </c>
      <c r="D76" s="78"/>
      <c r="E76" s="146" t="s">
        <v>110</v>
      </c>
      <c r="F76" s="78"/>
      <c r="G76" s="78"/>
      <c r="H76" s="78"/>
      <c r="I76" s="78"/>
      <c r="J76" s="76" t="s">
        <v>2614</v>
      </c>
      <c r="K76" s="136" t="str">
        <f t="shared" si="2"/>
        <v>MOD</v>
      </c>
    </row>
    <row r="77" spans="1:11" s="137" customFormat="1" ht="28.5" x14ac:dyDescent="0.3">
      <c r="A77" s="128"/>
      <c r="B77" s="129" t="s">
        <v>2441</v>
      </c>
      <c r="C77" s="139" t="s">
        <v>1077</v>
      </c>
      <c r="D77" s="78"/>
      <c r="E77" s="146" t="s">
        <v>110</v>
      </c>
      <c r="F77" s="78"/>
      <c r="G77" s="78"/>
      <c r="H77" s="78"/>
      <c r="I77" s="78"/>
      <c r="J77" s="76" t="s">
        <v>2614</v>
      </c>
      <c r="K77" s="136" t="str">
        <f t="shared" si="2"/>
        <v>MOD</v>
      </c>
    </row>
    <row r="78" spans="1:11" s="137" customFormat="1" ht="28.5" x14ac:dyDescent="0.3">
      <c r="A78" s="128"/>
      <c r="B78" s="129" t="s">
        <v>2442</v>
      </c>
      <c r="C78" s="139" t="s">
        <v>1078</v>
      </c>
      <c r="D78" s="78"/>
      <c r="E78" s="146" t="s">
        <v>110</v>
      </c>
      <c r="F78" s="78"/>
      <c r="G78" s="78"/>
      <c r="H78" s="78"/>
      <c r="I78" s="78"/>
      <c r="J78" s="76" t="s">
        <v>2614</v>
      </c>
      <c r="K78" s="136" t="str">
        <f t="shared" si="2"/>
        <v>MOD</v>
      </c>
    </row>
    <row r="79" spans="1:11" s="137" customFormat="1" ht="28.5" x14ac:dyDescent="0.3">
      <c r="A79" s="128"/>
      <c r="B79" s="129" t="s">
        <v>2443</v>
      </c>
      <c r="C79" s="139" t="s">
        <v>1079</v>
      </c>
      <c r="D79" s="78"/>
      <c r="E79" s="146" t="s">
        <v>110</v>
      </c>
      <c r="F79" s="78"/>
      <c r="G79" s="78"/>
      <c r="H79" s="78"/>
      <c r="I79" s="78"/>
      <c r="J79" s="76" t="s">
        <v>2614</v>
      </c>
      <c r="K79" s="136" t="str">
        <f t="shared" si="2"/>
        <v>MOD</v>
      </c>
    </row>
    <row r="80" spans="1:11" s="137" customFormat="1" ht="28.5" x14ac:dyDescent="0.3">
      <c r="A80" s="128"/>
      <c r="B80" s="129" t="s">
        <v>2444</v>
      </c>
      <c r="C80" s="139" t="s">
        <v>1080</v>
      </c>
      <c r="D80" s="78"/>
      <c r="E80" s="146" t="s">
        <v>110</v>
      </c>
      <c r="F80" s="78"/>
      <c r="G80" s="78"/>
      <c r="H80" s="78"/>
      <c r="I80" s="78"/>
      <c r="J80" s="76" t="s">
        <v>2614</v>
      </c>
      <c r="K80" s="136" t="str">
        <f t="shared" si="2"/>
        <v>MOD</v>
      </c>
    </row>
    <row r="81" spans="1:11" s="137" customFormat="1" ht="28.5" x14ac:dyDescent="0.3">
      <c r="A81" s="128"/>
      <c r="B81" s="129" t="s">
        <v>2445</v>
      </c>
      <c r="C81" s="139" t="s">
        <v>1081</v>
      </c>
      <c r="D81" s="78"/>
      <c r="E81" s="146" t="s">
        <v>110</v>
      </c>
      <c r="F81" s="78"/>
      <c r="G81" s="78"/>
      <c r="H81" s="78"/>
      <c r="I81" s="78"/>
      <c r="J81" s="76" t="s">
        <v>2614</v>
      </c>
      <c r="K81" s="136" t="str">
        <f t="shared" si="2"/>
        <v>MOD</v>
      </c>
    </row>
    <row r="82" spans="1:11" s="137" customFormat="1" ht="28.5" x14ac:dyDescent="0.3">
      <c r="A82" s="128"/>
      <c r="B82" s="129" t="s">
        <v>2446</v>
      </c>
      <c r="C82" s="139" t="s">
        <v>1082</v>
      </c>
      <c r="D82" s="78"/>
      <c r="E82" s="146" t="s">
        <v>110</v>
      </c>
      <c r="F82" s="78"/>
      <c r="G82" s="78"/>
      <c r="H82" s="78"/>
      <c r="I82" s="78"/>
      <c r="J82" s="76" t="s">
        <v>2614</v>
      </c>
      <c r="K82" s="136" t="str">
        <f t="shared" si="2"/>
        <v>MOD</v>
      </c>
    </row>
    <row r="83" spans="1:11" s="137" customFormat="1" ht="28.5" x14ac:dyDescent="0.3">
      <c r="A83" s="128"/>
      <c r="B83" s="129" t="s">
        <v>2447</v>
      </c>
      <c r="C83" s="139" t="s">
        <v>1083</v>
      </c>
      <c r="D83" s="78"/>
      <c r="E83" s="146" t="s">
        <v>110</v>
      </c>
      <c r="F83" s="78"/>
      <c r="G83" s="78"/>
      <c r="H83" s="78"/>
      <c r="I83" s="78"/>
      <c r="J83" s="76" t="s">
        <v>2614</v>
      </c>
      <c r="K83" s="136" t="str">
        <f t="shared" si="2"/>
        <v>MOD</v>
      </c>
    </row>
    <row r="84" spans="1:11" s="137" customFormat="1" ht="28.5" x14ac:dyDescent="0.3">
      <c r="A84" s="128"/>
      <c r="B84" s="129" t="s">
        <v>2448</v>
      </c>
      <c r="C84" s="139" t="s">
        <v>1084</v>
      </c>
      <c r="D84" s="78"/>
      <c r="E84" s="146" t="s">
        <v>110</v>
      </c>
      <c r="F84" s="78"/>
      <c r="G84" s="78"/>
      <c r="H84" s="78"/>
      <c r="I84" s="78"/>
      <c r="J84" s="76" t="s">
        <v>2614</v>
      </c>
      <c r="K84" s="136" t="str">
        <f t="shared" si="2"/>
        <v>MOD</v>
      </c>
    </row>
    <row r="85" spans="1:11" s="137" customFormat="1" ht="28.5" x14ac:dyDescent="0.3">
      <c r="A85" s="128"/>
      <c r="B85" s="129" t="s">
        <v>2449</v>
      </c>
      <c r="C85" s="139" t="s">
        <v>1085</v>
      </c>
      <c r="D85" s="78"/>
      <c r="E85" s="146" t="s">
        <v>110</v>
      </c>
      <c r="F85" s="78"/>
      <c r="G85" s="78"/>
      <c r="H85" s="78"/>
      <c r="I85" s="78"/>
      <c r="J85" s="76" t="s">
        <v>2614</v>
      </c>
      <c r="K85" s="136" t="str">
        <f t="shared" si="2"/>
        <v>MOD</v>
      </c>
    </row>
    <row r="86" spans="1:11" s="137" customFormat="1" ht="28.5" x14ac:dyDescent="0.3">
      <c r="A86" s="128"/>
      <c r="B86" s="129" t="s">
        <v>2450</v>
      </c>
      <c r="C86" s="139" t="s">
        <v>1086</v>
      </c>
      <c r="D86" s="78"/>
      <c r="E86" s="146" t="s">
        <v>110</v>
      </c>
      <c r="F86" s="78"/>
      <c r="G86" s="78"/>
      <c r="H86" s="78"/>
      <c r="I86" s="78"/>
      <c r="J86" s="76" t="s">
        <v>2614</v>
      </c>
      <c r="K86" s="136" t="str">
        <f t="shared" si="2"/>
        <v>MOD</v>
      </c>
    </row>
    <row r="87" spans="1:11" s="137" customFormat="1" ht="28.5" x14ac:dyDescent="0.3">
      <c r="A87" s="128"/>
      <c r="B87" s="129" t="s">
        <v>2451</v>
      </c>
      <c r="C87" s="139" t="s">
        <v>1087</v>
      </c>
      <c r="D87" s="78"/>
      <c r="E87" s="146" t="s">
        <v>110</v>
      </c>
      <c r="F87" s="78"/>
      <c r="G87" s="78"/>
      <c r="H87" s="78"/>
      <c r="I87" s="78"/>
      <c r="J87" s="76" t="s">
        <v>2614</v>
      </c>
      <c r="K87" s="136" t="str">
        <f t="shared" si="2"/>
        <v>MOD</v>
      </c>
    </row>
    <row r="88" spans="1:11" s="137" customFormat="1" ht="42.75" x14ac:dyDescent="0.3">
      <c r="A88" s="128"/>
      <c r="B88" s="129" t="s">
        <v>2452</v>
      </c>
      <c r="C88" s="139" t="s">
        <v>1088</v>
      </c>
      <c r="D88" s="78"/>
      <c r="E88" s="146" t="s">
        <v>110</v>
      </c>
      <c r="F88" s="78"/>
      <c r="G88" s="78"/>
      <c r="H88" s="78"/>
      <c r="I88" s="78"/>
      <c r="J88" s="76" t="s">
        <v>2614</v>
      </c>
      <c r="K88" s="136" t="str">
        <f t="shared" si="2"/>
        <v>MOD</v>
      </c>
    </row>
    <row r="89" spans="1:11" s="137" customFormat="1" ht="42.75" x14ac:dyDescent="0.3">
      <c r="A89" s="128"/>
      <c r="B89" s="129" t="s">
        <v>2453</v>
      </c>
      <c r="C89" s="138" t="s">
        <v>2372</v>
      </c>
      <c r="D89" s="78"/>
      <c r="E89" s="78"/>
      <c r="F89" s="78"/>
      <c r="G89" s="78"/>
      <c r="H89" s="78"/>
      <c r="I89" s="78"/>
      <c r="J89" s="76"/>
      <c r="K89" s="136" t="str">
        <f t="shared" si="2"/>
        <v/>
      </c>
    </row>
    <row r="90" spans="1:11" s="137" customFormat="1" ht="14.25" x14ac:dyDescent="0.3">
      <c r="A90" s="128"/>
      <c r="B90" s="129" t="s">
        <v>2453</v>
      </c>
      <c r="C90" s="139" t="s">
        <v>1089</v>
      </c>
      <c r="D90" s="146" t="s">
        <v>110</v>
      </c>
      <c r="E90" s="78"/>
      <c r="F90" s="78"/>
      <c r="G90" s="78"/>
      <c r="H90" s="78"/>
      <c r="I90" s="78"/>
      <c r="J90" s="76"/>
      <c r="K90" s="136" t="str">
        <f t="shared" si="2"/>
        <v>SUP</v>
      </c>
    </row>
    <row r="91" spans="1:11" s="137" customFormat="1" ht="28.5" x14ac:dyDescent="0.3">
      <c r="A91" s="128"/>
      <c r="B91" s="129" t="s">
        <v>2454</v>
      </c>
      <c r="C91" s="139" t="s">
        <v>1090</v>
      </c>
      <c r="D91" s="146" t="s">
        <v>110</v>
      </c>
      <c r="E91" s="78"/>
      <c r="F91" s="78"/>
      <c r="G91" s="78"/>
      <c r="H91" s="78"/>
      <c r="I91" s="78"/>
      <c r="J91" s="76"/>
      <c r="K91" s="136" t="str">
        <f t="shared" si="2"/>
        <v>SUP</v>
      </c>
    </row>
    <row r="92" spans="1:11" s="137" customFormat="1" ht="28.5" x14ac:dyDescent="0.3">
      <c r="A92" s="128"/>
      <c r="B92" s="129" t="s">
        <v>2455</v>
      </c>
      <c r="C92" s="139" t="s">
        <v>1091</v>
      </c>
      <c r="D92" s="146" t="s">
        <v>110</v>
      </c>
      <c r="E92" s="78"/>
      <c r="F92" s="78"/>
      <c r="G92" s="78"/>
      <c r="H92" s="78"/>
      <c r="I92" s="78"/>
      <c r="J92" s="76"/>
      <c r="K92" s="136" t="str">
        <f t="shared" si="2"/>
        <v>SUP</v>
      </c>
    </row>
    <row r="93" spans="1:11" s="137" customFormat="1" ht="28.5" x14ac:dyDescent="0.3">
      <c r="A93" s="128"/>
      <c r="B93" s="129" t="s">
        <v>2456</v>
      </c>
      <c r="C93" s="139" t="s">
        <v>1092</v>
      </c>
      <c r="D93" s="146" t="s">
        <v>110</v>
      </c>
      <c r="E93" s="78"/>
      <c r="F93" s="78"/>
      <c r="G93" s="78"/>
      <c r="H93" s="78"/>
      <c r="I93" s="78"/>
      <c r="J93" s="76"/>
      <c r="K93" s="136" t="str">
        <f t="shared" si="2"/>
        <v>SUP</v>
      </c>
    </row>
    <row r="94" spans="1:11" s="137" customFormat="1" ht="28.5" x14ac:dyDescent="0.3">
      <c r="A94" s="128"/>
      <c r="B94" s="129" t="s">
        <v>2457</v>
      </c>
      <c r="C94" s="139" t="s">
        <v>2373</v>
      </c>
      <c r="D94" s="146" t="s">
        <v>110</v>
      </c>
      <c r="E94" s="78"/>
      <c r="F94" s="78"/>
      <c r="G94" s="78"/>
      <c r="H94" s="78"/>
      <c r="I94" s="78"/>
      <c r="J94" s="76"/>
      <c r="K94" s="136" t="str">
        <f t="shared" si="2"/>
        <v>SUP</v>
      </c>
    </row>
    <row r="95" spans="1:11" s="137" customFormat="1" ht="99.75" x14ac:dyDescent="0.3">
      <c r="A95" s="128"/>
      <c r="B95" s="129" t="s">
        <v>2458</v>
      </c>
      <c r="C95" s="139" t="s">
        <v>1093</v>
      </c>
      <c r="D95" s="146" t="s">
        <v>110</v>
      </c>
      <c r="E95" s="78"/>
      <c r="F95" s="78"/>
      <c r="G95" s="78"/>
      <c r="H95" s="78"/>
      <c r="I95" s="78"/>
      <c r="J95" s="76"/>
      <c r="K95" s="136" t="str">
        <f t="shared" si="2"/>
        <v>SUP</v>
      </c>
    </row>
    <row r="96" spans="1:11" s="137" customFormat="1" ht="42.75" x14ac:dyDescent="0.3">
      <c r="A96" s="128"/>
      <c r="B96" s="129" t="s">
        <v>2459</v>
      </c>
      <c r="C96" s="138" t="s">
        <v>1094</v>
      </c>
      <c r="D96" s="78"/>
      <c r="E96" s="78"/>
      <c r="F96" s="78"/>
      <c r="G96" s="78"/>
      <c r="H96" s="78"/>
      <c r="I96" s="78"/>
      <c r="J96" s="76"/>
      <c r="K96" s="136" t="str">
        <f t="shared" si="2"/>
        <v/>
      </c>
    </row>
    <row r="97" spans="1:11" s="137" customFormat="1" ht="28.5" x14ac:dyDescent="0.3">
      <c r="A97" s="128"/>
      <c r="B97" s="129" t="s">
        <v>2459</v>
      </c>
      <c r="C97" s="139" t="s">
        <v>1095</v>
      </c>
      <c r="D97" s="146" t="s">
        <v>110</v>
      </c>
      <c r="E97" s="78"/>
      <c r="F97" s="78"/>
      <c r="G97" s="78"/>
      <c r="H97" s="78"/>
      <c r="I97" s="78"/>
      <c r="J97" s="76"/>
      <c r="K97" s="136" t="str">
        <f t="shared" si="2"/>
        <v>SUP</v>
      </c>
    </row>
    <row r="98" spans="1:11" s="137" customFormat="1" ht="14.25" x14ac:dyDescent="0.3">
      <c r="A98" s="128"/>
      <c r="B98" s="129" t="s">
        <v>2460</v>
      </c>
      <c r="C98" s="139" t="s">
        <v>1096</v>
      </c>
      <c r="D98" s="146" t="s">
        <v>110</v>
      </c>
      <c r="E98" s="78"/>
      <c r="F98" s="78"/>
      <c r="G98" s="78"/>
      <c r="H98" s="78"/>
      <c r="I98" s="78"/>
      <c r="J98" s="76"/>
      <c r="K98" s="136" t="str">
        <f t="shared" si="2"/>
        <v>SUP</v>
      </c>
    </row>
    <row r="99" spans="1:11" s="137" customFormat="1" ht="28.5" x14ac:dyDescent="0.3">
      <c r="A99" s="128"/>
      <c r="B99" s="129" t="s">
        <v>2461</v>
      </c>
      <c r="C99" s="139" t="s">
        <v>1097</v>
      </c>
      <c r="D99" s="146" t="s">
        <v>110</v>
      </c>
      <c r="E99" s="78"/>
      <c r="F99" s="78"/>
      <c r="G99" s="78"/>
      <c r="H99" s="78"/>
      <c r="I99" s="78"/>
      <c r="J99" s="76"/>
      <c r="K99" s="136" t="str">
        <f t="shared" si="2"/>
        <v>SUP</v>
      </c>
    </row>
    <row r="100" spans="1:11" s="137" customFormat="1" ht="28.5" x14ac:dyDescent="0.3">
      <c r="A100" s="128"/>
      <c r="B100" s="129" t="s">
        <v>2462</v>
      </c>
      <c r="C100" s="139" t="s">
        <v>1098</v>
      </c>
      <c r="D100" s="146" t="s">
        <v>110</v>
      </c>
      <c r="E100" s="78"/>
      <c r="F100" s="78"/>
      <c r="G100" s="78"/>
      <c r="H100" s="78"/>
      <c r="I100" s="78"/>
      <c r="J100" s="76"/>
      <c r="K100" s="136" t="str">
        <f t="shared" si="2"/>
        <v>SUP</v>
      </c>
    </row>
    <row r="101" spans="1:11" s="137" customFormat="1" ht="14.25" x14ac:dyDescent="0.3">
      <c r="A101" s="128"/>
      <c r="B101" s="129" t="s">
        <v>2463</v>
      </c>
      <c r="C101" s="139" t="s">
        <v>1099</v>
      </c>
      <c r="D101" s="146" t="s">
        <v>110</v>
      </c>
      <c r="E101" s="78"/>
      <c r="F101" s="78"/>
      <c r="G101" s="78"/>
      <c r="H101" s="78"/>
      <c r="I101" s="78"/>
      <c r="J101" s="76"/>
      <c r="K101" s="136" t="str">
        <f t="shared" si="2"/>
        <v>SUP</v>
      </c>
    </row>
    <row r="102" spans="1:11" s="137" customFormat="1" ht="42.75" x14ac:dyDescent="0.3">
      <c r="A102" s="128"/>
      <c r="B102" s="129" t="s">
        <v>2464</v>
      </c>
      <c r="C102" s="139" t="s">
        <v>1100</v>
      </c>
      <c r="D102" s="146" t="s">
        <v>110</v>
      </c>
      <c r="E102" s="78"/>
      <c r="F102" s="78"/>
      <c r="G102" s="78"/>
      <c r="H102" s="78"/>
      <c r="I102" s="78"/>
      <c r="J102" s="76"/>
      <c r="K102" s="136" t="str">
        <f t="shared" si="2"/>
        <v>SUP</v>
      </c>
    </row>
    <row r="103" spans="1:11" s="137" customFormat="1" ht="42.75" x14ac:dyDescent="0.3">
      <c r="A103" s="128"/>
      <c r="B103" s="129" t="s">
        <v>2465</v>
      </c>
      <c r="C103" s="138" t="s">
        <v>1101</v>
      </c>
      <c r="D103" s="146" t="s">
        <v>110</v>
      </c>
      <c r="E103" s="78"/>
      <c r="F103" s="78"/>
      <c r="G103" s="78"/>
      <c r="H103" s="78"/>
      <c r="I103" s="78"/>
      <c r="J103" s="76"/>
      <c r="K103" s="136" t="str">
        <f t="shared" ref="K103:K134" si="3">IF(C103="","",
IF(OR(A97="x",RIGHT(C103,1)=":"),"",
IF(COUNTA(D103:I103)&gt;1,"Invalid",
IF(D103="x",$D$6,IF(E103="x",$E$6,IF(F103="x",$F$6,IF(G103="x",$G$6,IF(H103="x",$H$6,IF(I103="x",$I$6,"")))))))))</f>
        <v>SUP</v>
      </c>
    </row>
    <row r="104" spans="1:11" s="137" customFormat="1" ht="71.25" x14ac:dyDescent="0.3">
      <c r="A104" s="128"/>
      <c r="B104" s="129" t="s">
        <v>2466</v>
      </c>
      <c r="C104" s="138" t="s">
        <v>1102</v>
      </c>
      <c r="D104" s="146" t="s">
        <v>110</v>
      </c>
      <c r="E104" s="78"/>
      <c r="F104" s="78"/>
      <c r="G104" s="78"/>
      <c r="H104" s="78"/>
      <c r="I104" s="78"/>
      <c r="J104" s="76"/>
      <c r="K104" s="136" t="str">
        <f t="shared" si="3"/>
        <v>SUP</v>
      </c>
    </row>
    <row r="105" spans="1:11" s="137" customFormat="1" ht="57" x14ac:dyDescent="0.3">
      <c r="A105" s="128"/>
      <c r="B105" s="129" t="s">
        <v>2467</v>
      </c>
      <c r="C105" s="138" t="s">
        <v>1103</v>
      </c>
      <c r="D105" s="146" t="s">
        <v>110</v>
      </c>
      <c r="E105" s="78"/>
      <c r="F105" s="78"/>
      <c r="G105" s="78"/>
      <c r="H105" s="78"/>
      <c r="I105" s="78"/>
      <c r="J105" s="76"/>
      <c r="K105" s="136" t="str">
        <f t="shared" si="3"/>
        <v>SUP</v>
      </c>
    </row>
    <row r="106" spans="1:11" s="137" customFormat="1" ht="42.75" x14ac:dyDescent="0.3">
      <c r="A106" s="128"/>
      <c r="B106" s="129" t="s">
        <v>2468</v>
      </c>
      <c r="C106" s="138" t="s">
        <v>1104</v>
      </c>
      <c r="D106" s="146" t="s">
        <v>110</v>
      </c>
      <c r="E106" s="78"/>
      <c r="F106" s="78"/>
      <c r="G106" s="78"/>
      <c r="H106" s="78"/>
      <c r="I106" s="78"/>
      <c r="J106" s="76"/>
      <c r="K106" s="136" t="str">
        <f t="shared" si="3"/>
        <v>SUP</v>
      </c>
    </row>
    <row r="107" spans="1:11" s="137" customFormat="1" ht="99.75" x14ac:dyDescent="0.3">
      <c r="A107" s="128"/>
      <c r="B107" s="129" t="s">
        <v>2469</v>
      </c>
      <c r="C107" s="138" t="s">
        <v>2374</v>
      </c>
      <c r="D107" s="146" t="s">
        <v>110</v>
      </c>
      <c r="E107" s="78"/>
      <c r="F107" s="78"/>
      <c r="G107" s="78"/>
      <c r="H107" s="78"/>
      <c r="I107" s="78"/>
      <c r="J107" s="76"/>
      <c r="K107" s="136" t="str">
        <f t="shared" si="3"/>
        <v>SUP</v>
      </c>
    </row>
    <row r="108" spans="1:11" s="137" customFormat="1" ht="85.5" x14ac:dyDescent="0.3">
      <c r="A108" s="128"/>
      <c r="B108" s="129" t="s">
        <v>2470</v>
      </c>
      <c r="C108" s="139" t="s">
        <v>1105</v>
      </c>
      <c r="D108" s="78"/>
      <c r="E108" s="78"/>
      <c r="F108" s="78"/>
      <c r="G108" s="78"/>
      <c r="H108" s="78"/>
      <c r="I108" s="78"/>
      <c r="J108" s="76"/>
      <c r="K108" s="136" t="str">
        <f t="shared" si="3"/>
        <v/>
      </c>
    </row>
    <row r="109" spans="1:11" s="137" customFormat="1" ht="14.25" x14ac:dyDescent="0.3">
      <c r="A109" s="128"/>
      <c r="B109" s="129" t="s">
        <v>2470</v>
      </c>
      <c r="C109" s="139" t="s">
        <v>1106</v>
      </c>
      <c r="D109" s="146" t="s">
        <v>110</v>
      </c>
      <c r="E109" s="78"/>
      <c r="F109" s="78"/>
      <c r="G109" s="78"/>
      <c r="H109" s="78"/>
      <c r="I109" s="78"/>
      <c r="J109" s="76"/>
      <c r="K109" s="136" t="str">
        <f t="shared" si="3"/>
        <v>SUP</v>
      </c>
    </row>
    <row r="110" spans="1:11" s="137" customFormat="1" ht="28.5" x14ac:dyDescent="0.3">
      <c r="A110" s="128"/>
      <c r="B110" s="129" t="s">
        <v>2471</v>
      </c>
      <c r="C110" s="139" t="s">
        <v>2375</v>
      </c>
      <c r="D110" s="146" t="s">
        <v>110</v>
      </c>
      <c r="E110" s="78"/>
      <c r="F110" s="78"/>
      <c r="G110" s="78"/>
      <c r="H110" s="78"/>
      <c r="I110" s="78"/>
      <c r="J110" s="76"/>
      <c r="K110" s="136" t="str">
        <f t="shared" si="3"/>
        <v>SUP</v>
      </c>
    </row>
    <row r="111" spans="1:11" s="137" customFormat="1" ht="57" x14ac:dyDescent="0.3">
      <c r="A111" s="128"/>
      <c r="B111" s="129" t="s">
        <v>2472</v>
      </c>
      <c r="C111" s="139" t="s">
        <v>1107</v>
      </c>
      <c r="D111" s="146" t="s">
        <v>110</v>
      </c>
      <c r="E111" s="78"/>
      <c r="F111" s="78"/>
      <c r="G111" s="78"/>
      <c r="H111" s="78"/>
      <c r="I111" s="78"/>
      <c r="J111" s="76"/>
      <c r="K111" s="136" t="str">
        <f t="shared" si="3"/>
        <v>SUP</v>
      </c>
    </row>
    <row r="112" spans="1:11" s="137" customFormat="1" ht="28.5" x14ac:dyDescent="0.3">
      <c r="A112" s="128"/>
      <c r="B112" s="129" t="s">
        <v>2473</v>
      </c>
      <c r="C112" s="139" t="s">
        <v>1108</v>
      </c>
      <c r="D112" s="146" t="s">
        <v>110</v>
      </c>
      <c r="E112" s="78"/>
      <c r="F112" s="78"/>
      <c r="G112" s="78"/>
      <c r="H112" s="78"/>
      <c r="I112" s="78"/>
      <c r="J112" s="76"/>
      <c r="K112" s="136" t="str">
        <f t="shared" si="3"/>
        <v>SUP</v>
      </c>
    </row>
    <row r="113" spans="1:11" s="137" customFormat="1" ht="28.5" x14ac:dyDescent="0.3">
      <c r="A113" s="128"/>
      <c r="B113" s="129" t="s">
        <v>2474</v>
      </c>
      <c r="C113" s="139" t="s">
        <v>1109</v>
      </c>
      <c r="D113" s="146" t="s">
        <v>110</v>
      </c>
      <c r="E113" s="78"/>
      <c r="F113" s="78"/>
      <c r="G113" s="78"/>
      <c r="H113" s="78"/>
      <c r="I113" s="78"/>
      <c r="J113" s="76"/>
      <c r="K113" s="136" t="str">
        <f t="shared" si="3"/>
        <v>SUP</v>
      </c>
    </row>
    <row r="114" spans="1:11" s="137" customFormat="1" ht="14.25" x14ac:dyDescent="0.3">
      <c r="A114" s="128"/>
      <c r="B114" s="129" t="s">
        <v>2475</v>
      </c>
      <c r="C114" s="139" t="s">
        <v>1110</v>
      </c>
      <c r="D114" s="146" t="s">
        <v>110</v>
      </c>
      <c r="E114" s="78"/>
      <c r="F114" s="78"/>
      <c r="G114" s="78"/>
      <c r="H114" s="78"/>
      <c r="I114" s="78"/>
      <c r="J114" s="76"/>
      <c r="K114" s="136" t="str">
        <f t="shared" si="3"/>
        <v>SUP</v>
      </c>
    </row>
    <row r="115" spans="1:11" s="137" customFormat="1" ht="14.25" x14ac:dyDescent="0.3">
      <c r="A115" s="128"/>
      <c r="B115" s="129" t="s">
        <v>2476</v>
      </c>
      <c r="C115" s="139" t="s">
        <v>1111</v>
      </c>
      <c r="D115" s="146" t="s">
        <v>110</v>
      </c>
      <c r="E115" s="78"/>
      <c r="F115" s="78"/>
      <c r="G115" s="78"/>
      <c r="H115" s="78"/>
      <c r="I115" s="78"/>
      <c r="J115" s="76"/>
      <c r="K115" s="136" t="str">
        <f t="shared" si="3"/>
        <v>SUP</v>
      </c>
    </row>
    <row r="116" spans="1:11" s="137" customFormat="1" ht="14.25" x14ac:dyDescent="0.3">
      <c r="A116" s="128"/>
      <c r="B116" s="129" t="s">
        <v>2477</v>
      </c>
      <c r="C116" s="139" t="s">
        <v>1112</v>
      </c>
      <c r="D116" s="146" t="s">
        <v>110</v>
      </c>
      <c r="E116" s="78"/>
      <c r="F116" s="78"/>
      <c r="G116" s="78"/>
      <c r="H116" s="78"/>
      <c r="I116" s="78"/>
      <c r="J116" s="76"/>
      <c r="K116" s="136" t="str">
        <f t="shared" si="3"/>
        <v>SUP</v>
      </c>
    </row>
    <row r="117" spans="1:11" s="137" customFormat="1" ht="71.25" x14ac:dyDescent="0.3">
      <c r="A117" s="128"/>
      <c r="B117" s="129" t="s">
        <v>2478</v>
      </c>
      <c r="C117" s="138" t="s">
        <v>1113</v>
      </c>
      <c r="D117" s="78"/>
      <c r="E117" s="78"/>
      <c r="F117" s="78"/>
      <c r="G117" s="78"/>
      <c r="H117" s="78"/>
      <c r="I117" s="78"/>
      <c r="J117" s="76"/>
      <c r="K117" s="136" t="str">
        <f t="shared" si="3"/>
        <v/>
      </c>
    </row>
    <row r="118" spans="1:11" s="137" customFormat="1" ht="128.25" x14ac:dyDescent="0.3">
      <c r="A118" s="128"/>
      <c r="B118" s="129" t="s">
        <v>2478</v>
      </c>
      <c r="C118" s="139" t="s">
        <v>1114</v>
      </c>
      <c r="D118" s="146" t="s">
        <v>110</v>
      </c>
      <c r="E118" s="78"/>
      <c r="F118" s="78"/>
      <c r="G118" s="78"/>
      <c r="H118" s="78"/>
      <c r="I118" s="78"/>
      <c r="J118" s="76" t="s">
        <v>2615</v>
      </c>
      <c r="K118" s="136" t="str">
        <f t="shared" si="3"/>
        <v>SUP</v>
      </c>
    </row>
    <row r="119" spans="1:11" s="137" customFormat="1" ht="28.5" x14ac:dyDescent="0.3">
      <c r="A119" s="128"/>
      <c r="B119" s="129" t="s">
        <v>2479</v>
      </c>
      <c r="C119" s="139" t="s">
        <v>1115</v>
      </c>
      <c r="D119" s="146" t="s">
        <v>110</v>
      </c>
      <c r="E119" s="78"/>
      <c r="F119" s="78"/>
      <c r="G119" s="78"/>
      <c r="H119" s="78"/>
      <c r="I119" s="78"/>
      <c r="J119" s="76" t="s">
        <v>2616</v>
      </c>
      <c r="K119" s="136" t="str">
        <f t="shared" si="3"/>
        <v>SUP</v>
      </c>
    </row>
    <row r="120" spans="1:11" s="137" customFormat="1" ht="28.5" x14ac:dyDescent="0.3">
      <c r="A120" s="128"/>
      <c r="B120" s="129" t="s">
        <v>2480</v>
      </c>
      <c r="C120" s="139" t="s">
        <v>1116</v>
      </c>
      <c r="D120" s="146" t="s">
        <v>110</v>
      </c>
      <c r="E120" s="78"/>
      <c r="F120" s="78"/>
      <c r="G120" s="78"/>
      <c r="H120" s="78"/>
      <c r="I120" s="78"/>
      <c r="J120" s="76" t="s">
        <v>2616</v>
      </c>
      <c r="K120" s="136" t="str">
        <f t="shared" si="3"/>
        <v>SUP</v>
      </c>
    </row>
    <row r="121" spans="1:11" s="137" customFormat="1" ht="28.5" x14ac:dyDescent="0.3">
      <c r="A121" s="128"/>
      <c r="B121" s="129" t="s">
        <v>2481</v>
      </c>
      <c r="C121" s="139" t="s">
        <v>1117</v>
      </c>
      <c r="D121" s="146" t="s">
        <v>110</v>
      </c>
      <c r="E121" s="78"/>
      <c r="F121" s="78"/>
      <c r="G121" s="78"/>
      <c r="H121" s="78"/>
      <c r="I121" s="78"/>
      <c r="J121" s="76" t="s">
        <v>2616</v>
      </c>
      <c r="K121" s="136" t="str">
        <f t="shared" si="3"/>
        <v>SUP</v>
      </c>
    </row>
    <row r="122" spans="1:11" s="137" customFormat="1" ht="28.5" x14ac:dyDescent="0.3">
      <c r="A122" s="128"/>
      <c r="B122" s="129" t="s">
        <v>2482</v>
      </c>
      <c r="C122" s="139" t="s">
        <v>1118</v>
      </c>
      <c r="D122" s="146" t="s">
        <v>110</v>
      </c>
      <c r="E122" s="78"/>
      <c r="F122" s="78"/>
      <c r="G122" s="78"/>
      <c r="H122" s="78"/>
      <c r="I122" s="78"/>
      <c r="J122" s="76" t="s">
        <v>2616</v>
      </c>
      <c r="K122" s="136" t="str">
        <f t="shared" si="3"/>
        <v>SUP</v>
      </c>
    </row>
    <row r="123" spans="1:11" s="137" customFormat="1" ht="28.5" x14ac:dyDescent="0.3">
      <c r="A123" s="128"/>
      <c r="B123" s="129" t="s">
        <v>2483</v>
      </c>
      <c r="C123" s="139" t="s">
        <v>1119</v>
      </c>
      <c r="D123" s="146" t="s">
        <v>110</v>
      </c>
      <c r="E123" s="78"/>
      <c r="F123" s="78"/>
      <c r="G123" s="78"/>
      <c r="H123" s="78"/>
      <c r="I123" s="78"/>
      <c r="J123" s="76" t="s">
        <v>2616</v>
      </c>
      <c r="K123" s="136" t="str">
        <f t="shared" si="3"/>
        <v>SUP</v>
      </c>
    </row>
    <row r="124" spans="1:11" s="137" customFormat="1" ht="28.5" x14ac:dyDescent="0.3">
      <c r="A124" s="128"/>
      <c r="B124" s="129" t="s">
        <v>2484</v>
      </c>
      <c r="C124" s="139" t="s">
        <v>1120</v>
      </c>
      <c r="D124" s="146" t="s">
        <v>110</v>
      </c>
      <c r="E124" s="78"/>
      <c r="F124" s="78"/>
      <c r="G124" s="78"/>
      <c r="H124" s="78"/>
      <c r="I124" s="78"/>
      <c r="J124" s="76" t="s">
        <v>2616</v>
      </c>
      <c r="K124" s="136" t="str">
        <f t="shared" si="3"/>
        <v>SUP</v>
      </c>
    </row>
    <row r="125" spans="1:11" s="137" customFormat="1" ht="28.5" x14ac:dyDescent="0.3">
      <c r="A125" s="128"/>
      <c r="B125" s="129" t="s">
        <v>2485</v>
      </c>
      <c r="C125" s="139" t="s">
        <v>1121</v>
      </c>
      <c r="D125" s="146" t="s">
        <v>110</v>
      </c>
      <c r="E125" s="78"/>
      <c r="F125" s="78"/>
      <c r="G125" s="78"/>
      <c r="H125" s="78"/>
      <c r="I125" s="78"/>
      <c r="J125" s="76" t="s">
        <v>2616</v>
      </c>
      <c r="K125" s="136" t="str">
        <f t="shared" si="3"/>
        <v>SUP</v>
      </c>
    </row>
    <row r="126" spans="1:11" s="137" customFormat="1" ht="42.75" x14ac:dyDescent="0.3">
      <c r="A126" s="128"/>
      <c r="B126" s="129" t="s">
        <v>2486</v>
      </c>
      <c r="C126" s="138" t="s">
        <v>1122</v>
      </c>
      <c r="D126" s="78"/>
      <c r="E126" s="146" t="s">
        <v>110</v>
      </c>
      <c r="F126" s="78"/>
      <c r="G126" s="78"/>
      <c r="H126" s="78"/>
      <c r="I126" s="78"/>
      <c r="J126" s="76" t="s">
        <v>2617</v>
      </c>
      <c r="K126" s="136" t="str">
        <f t="shared" si="3"/>
        <v>MOD</v>
      </c>
    </row>
    <row r="127" spans="1:11" s="137" customFormat="1" ht="71.25" x14ac:dyDescent="0.3">
      <c r="A127" s="128"/>
      <c r="B127" s="129" t="s">
        <v>2487</v>
      </c>
      <c r="C127" s="138" t="s">
        <v>1123</v>
      </c>
      <c r="D127" s="146" t="s">
        <v>110</v>
      </c>
      <c r="E127" s="78"/>
      <c r="F127" s="78"/>
      <c r="G127" s="78"/>
      <c r="H127" s="78"/>
      <c r="I127" s="78"/>
      <c r="J127" s="76" t="s">
        <v>2597</v>
      </c>
      <c r="K127" s="136" t="str">
        <f t="shared" si="3"/>
        <v>SUP</v>
      </c>
    </row>
    <row r="128" spans="1:11" s="137" customFormat="1" ht="99.75" x14ac:dyDescent="0.3">
      <c r="A128" s="128"/>
      <c r="B128" s="129" t="s">
        <v>2488</v>
      </c>
      <c r="C128" s="138" t="s">
        <v>1124</v>
      </c>
      <c r="D128" s="146" t="s">
        <v>110</v>
      </c>
      <c r="E128" s="146"/>
      <c r="F128" s="78"/>
      <c r="G128" s="78"/>
      <c r="H128" s="78"/>
      <c r="I128" s="78"/>
      <c r="J128" s="76" t="s">
        <v>2597</v>
      </c>
      <c r="K128" s="136" t="str">
        <f t="shared" si="3"/>
        <v>SUP</v>
      </c>
    </row>
    <row r="129" spans="1:11" s="137" customFormat="1" ht="57" x14ac:dyDescent="0.3">
      <c r="A129" s="128"/>
      <c r="B129" s="129" t="s">
        <v>2489</v>
      </c>
      <c r="C129" s="138" t="s">
        <v>1125</v>
      </c>
      <c r="D129" s="78"/>
      <c r="E129" s="78"/>
      <c r="F129" s="78"/>
      <c r="G129" s="78"/>
      <c r="H129" s="78"/>
      <c r="I129" s="78"/>
      <c r="J129" s="76"/>
      <c r="K129" s="136" t="str">
        <f t="shared" si="3"/>
        <v/>
      </c>
    </row>
    <row r="130" spans="1:11" s="137" customFormat="1" ht="71.25" x14ac:dyDescent="0.3">
      <c r="A130" s="128"/>
      <c r="B130" s="129" t="s">
        <v>2489</v>
      </c>
      <c r="C130" s="139" t="s">
        <v>1126</v>
      </c>
      <c r="D130" s="146" t="s">
        <v>110</v>
      </c>
      <c r="E130" s="146"/>
      <c r="F130" s="78"/>
      <c r="G130" s="78"/>
      <c r="H130" s="78"/>
      <c r="I130" s="78"/>
      <c r="J130" s="76" t="s">
        <v>2597</v>
      </c>
      <c r="K130" s="136" t="str">
        <f t="shared" si="3"/>
        <v>SUP</v>
      </c>
    </row>
    <row r="131" spans="1:11" s="137" customFormat="1" ht="71.25" x14ac:dyDescent="0.3">
      <c r="A131" s="128"/>
      <c r="B131" s="129" t="s">
        <v>2490</v>
      </c>
      <c r="C131" s="139" t="s">
        <v>1127</v>
      </c>
      <c r="D131" s="146" t="s">
        <v>110</v>
      </c>
      <c r="E131" s="146"/>
      <c r="F131" s="78"/>
      <c r="G131" s="78"/>
      <c r="H131" s="78"/>
      <c r="I131" s="78"/>
      <c r="J131" s="76" t="s">
        <v>2597</v>
      </c>
      <c r="K131" s="136" t="str">
        <f t="shared" si="3"/>
        <v>SUP</v>
      </c>
    </row>
    <row r="132" spans="1:11" s="137" customFormat="1" ht="71.25" x14ac:dyDescent="0.3">
      <c r="A132" s="128"/>
      <c r="B132" s="129" t="s">
        <v>2491</v>
      </c>
      <c r="C132" s="139" t="s">
        <v>1128</v>
      </c>
      <c r="D132" s="146" t="s">
        <v>110</v>
      </c>
      <c r="E132" s="146"/>
      <c r="F132" s="78"/>
      <c r="G132" s="78"/>
      <c r="H132" s="78"/>
      <c r="I132" s="78"/>
      <c r="J132" s="76" t="s">
        <v>2597</v>
      </c>
      <c r="K132" s="136" t="str">
        <f t="shared" si="3"/>
        <v>SUP</v>
      </c>
    </row>
    <row r="133" spans="1:11" s="137" customFormat="1" ht="71.25" x14ac:dyDescent="0.3">
      <c r="A133" s="128"/>
      <c r="B133" s="129" t="s">
        <v>2492</v>
      </c>
      <c r="C133" s="139" t="s">
        <v>1129</v>
      </c>
      <c r="D133" s="146" t="s">
        <v>110</v>
      </c>
      <c r="E133" s="146"/>
      <c r="F133" s="78"/>
      <c r="G133" s="78"/>
      <c r="H133" s="78"/>
      <c r="I133" s="78"/>
      <c r="J133" s="76" t="s">
        <v>2597</v>
      </c>
      <c r="K133" s="136" t="str">
        <f t="shared" si="3"/>
        <v>SUP</v>
      </c>
    </row>
    <row r="134" spans="1:11" s="137" customFormat="1" ht="71.25" x14ac:dyDescent="0.3">
      <c r="A134" s="128"/>
      <c r="B134" s="129" t="s">
        <v>2493</v>
      </c>
      <c r="C134" s="139" t="s">
        <v>1130</v>
      </c>
      <c r="D134" s="146" t="s">
        <v>110</v>
      </c>
      <c r="E134" s="146"/>
      <c r="F134" s="78"/>
      <c r="G134" s="78"/>
      <c r="H134" s="78"/>
      <c r="I134" s="78"/>
      <c r="J134" s="76" t="s">
        <v>2597</v>
      </c>
      <c r="K134" s="136" t="str">
        <f t="shared" si="3"/>
        <v>SUP</v>
      </c>
    </row>
    <row r="135" spans="1:11" s="137" customFormat="1" ht="71.25" x14ac:dyDescent="0.3">
      <c r="A135" s="128"/>
      <c r="B135" s="129" t="s">
        <v>2494</v>
      </c>
      <c r="C135" s="138" t="s">
        <v>1131</v>
      </c>
      <c r="D135" s="146" t="s">
        <v>110</v>
      </c>
      <c r="E135" s="146"/>
      <c r="F135" s="78"/>
      <c r="G135" s="78"/>
      <c r="H135" s="78"/>
      <c r="I135" s="78"/>
      <c r="J135" s="76" t="s">
        <v>2597</v>
      </c>
      <c r="K135" s="136" t="str">
        <f t="shared" ref="K135:K166" si="4">IF(C135="","",
IF(OR(A129="x",RIGHT(C135,1)=":"),"",
IF(COUNTA(D135:I135)&gt;1,"Invalid",
IF(D135="x",$D$6,IF(E135="x",$E$6,IF(F135="x",$F$6,IF(G135="x",$G$6,IF(H135="x",$H$6,IF(I135="x",$I$6,"")))))))))</f>
        <v>SUP</v>
      </c>
    </row>
    <row r="136" spans="1:11" s="137" customFormat="1" ht="14.25" hidden="1" x14ac:dyDescent="0.3">
      <c r="A136" s="128"/>
      <c r="B136" s="129" t="s">
        <v>2495</v>
      </c>
      <c r="C136" s="134"/>
      <c r="D136" s="131"/>
      <c r="E136" s="131"/>
      <c r="F136" s="131"/>
      <c r="G136" s="131"/>
      <c r="H136" s="131"/>
      <c r="I136" s="131"/>
      <c r="J136" s="132"/>
      <c r="K136" s="133" t="str">
        <f t="shared" si="4"/>
        <v/>
      </c>
    </row>
    <row r="137" spans="1:11" s="137" customFormat="1" ht="14.25" hidden="1" x14ac:dyDescent="0.3">
      <c r="A137" s="128"/>
      <c r="B137" s="129" t="s">
        <v>295</v>
      </c>
      <c r="C137" s="134"/>
      <c r="D137" s="131"/>
      <c r="E137" s="131"/>
      <c r="F137" s="131"/>
      <c r="G137" s="131"/>
      <c r="H137" s="131"/>
      <c r="I137" s="131"/>
      <c r="J137" s="132"/>
      <c r="K137" s="133" t="str">
        <f t="shared" si="4"/>
        <v/>
      </c>
    </row>
    <row r="138" spans="1:11" s="137" customFormat="1" ht="14.25" hidden="1" x14ac:dyDescent="0.3">
      <c r="A138" s="128"/>
      <c r="B138" s="129" t="s">
        <v>295</v>
      </c>
      <c r="C138" s="134"/>
      <c r="D138" s="131"/>
      <c r="E138" s="131"/>
      <c r="F138" s="131"/>
      <c r="G138" s="131"/>
      <c r="H138" s="131"/>
      <c r="I138" s="131"/>
      <c r="J138" s="132"/>
      <c r="K138" s="133" t="str">
        <f t="shared" si="4"/>
        <v/>
      </c>
    </row>
    <row r="139" spans="1:11" s="137" customFormat="1" ht="14.25" hidden="1" x14ac:dyDescent="0.3">
      <c r="A139" s="128"/>
      <c r="B139" s="129" t="s">
        <v>295</v>
      </c>
      <c r="C139" s="134"/>
      <c r="D139" s="131"/>
      <c r="E139" s="131"/>
      <c r="F139" s="131"/>
      <c r="G139" s="131"/>
      <c r="H139" s="131"/>
      <c r="I139" s="131"/>
      <c r="J139" s="132"/>
      <c r="K139" s="133" t="str">
        <f t="shared" si="4"/>
        <v/>
      </c>
    </row>
    <row r="140" spans="1:11" s="137" customFormat="1" ht="14.25" hidden="1" x14ac:dyDescent="0.3">
      <c r="A140" s="128"/>
      <c r="B140" s="129" t="s">
        <v>295</v>
      </c>
      <c r="C140" s="134"/>
      <c r="D140" s="131"/>
      <c r="E140" s="131"/>
      <c r="F140" s="131"/>
      <c r="G140" s="131"/>
      <c r="H140" s="131"/>
      <c r="I140" s="131"/>
      <c r="J140" s="132"/>
      <c r="K140" s="133" t="str">
        <f t="shared" si="4"/>
        <v/>
      </c>
    </row>
    <row r="141" spans="1:11" s="137" customFormat="1" ht="14.25" hidden="1" x14ac:dyDescent="0.3">
      <c r="A141" s="128"/>
      <c r="B141" s="129" t="s">
        <v>295</v>
      </c>
      <c r="C141" s="134"/>
      <c r="D141" s="131"/>
      <c r="E141" s="131"/>
      <c r="F141" s="131"/>
      <c r="G141" s="131"/>
      <c r="H141" s="131"/>
      <c r="I141" s="131"/>
      <c r="J141" s="132"/>
      <c r="K141" s="133" t="str">
        <f t="shared" si="4"/>
        <v/>
      </c>
    </row>
    <row r="142" spans="1:11" s="137" customFormat="1" ht="14.25" hidden="1" x14ac:dyDescent="0.3">
      <c r="A142" s="128"/>
      <c r="B142" s="129" t="s">
        <v>295</v>
      </c>
      <c r="C142" s="134"/>
      <c r="D142" s="131"/>
      <c r="E142" s="131"/>
      <c r="F142" s="131"/>
      <c r="G142" s="131"/>
      <c r="H142" s="131"/>
      <c r="I142" s="131"/>
      <c r="J142" s="132"/>
      <c r="K142" s="133" t="str">
        <f t="shared" si="4"/>
        <v/>
      </c>
    </row>
    <row r="143" spans="1:11" s="137" customFormat="1" ht="14.25" hidden="1" x14ac:dyDescent="0.3">
      <c r="A143" s="128"/>
      <c r="B143" s="129" t="s">
        <v>295</v>
      </c>
      <c r="C143" s="134"/>
      <c r="D143" s="131"/>
      <c r="E143" s="131"/>
      <c r="F143" s="131"/>
      <c r="G143" s="131"/>
      <c r="H143" s="131"/>
      <c r="I143" s="131"/>
      <c r="J143" s="132"/>
      <c r="K143" s="133" t="str">
        <f t="shared" si="4"/>
        <v/>
      </c>
    </row>
    <row r="144" spans="1:11" s="137" customFormat="1" ht="14.25" hidden="1" x14ac:dyDescent="0.3">
      <c r="A144" s="128"/>
      <c r="B144" s="129" t="s">
        <v>295</v>
      </c>
      <c r="C144" s="134"/>
      <c r="D144" s="131"/>
      <c r="E144" s="131"/>
      <c r="F144" s="131"/>
      <c r="G144" s="131"/>
      <c r="H144" s="131"/>
      <c r="I144" s="131"/>
      <c r="J144" s="132"/>
      <c r="K144" s="133" t="str">
        <f t="shared" si="4"/>
        <v/>
      </c>
    </row>
    <row r="145" spans="1:11" s="137" customFormat="1" ht="14.25" hidden="1" x14ac:dyDescent="0.3">
      <c r="A145" s="128"/>
      <c r="B145" s="129" t="s">
        <v>295</v>
      </c>
      <c r="C145" s="134"/>
      <c r="D145" s="131"/>
      <c r="E145" s="131"/>
      <c r="F145" s="131"/>
      <c r="G145" s="131"/>
      <c r="H145" s="131"/>
      <c r="I145" s="131"/>
      <c r="J145" s="132"/>
      <c r="K145" s="133" t="str">
        <f t="shared" si="4"/>
        <v/>
      </c>
    </row>
    <row r="146" spans="1:11" s="137" customFormat="1" ht="14.25" hidden="1" x14ac:dyDescent="0.3">
      <c r="A146" s="128"/>
      <c r="B146" s="129" t="s">
        <v>295</v>
      </c>
      <c r="C146" s="134"/>
      <c r="D146" s="131"/>
      <c r="E146" s="131"/>
      <c r="F146" s="131"/>
      <c r="G146" s="131"/>
      <c r="H146" s="131"/>
      <c r="I146" s="131"/>
      <c r="J146" s="132"/>
      <c r="K146" s="133" t="str">
        <f t="shared" si="4"/>
        <v/>
      </c>
    </row>
    <row r="147" spans="1:11" s="137" customFormat="1" ht="14.25" hidden="1" x14ac:dyDescent="0.3">
      <c r="A147" s="128"/>
      <c r="B147" s="129" t="s">
        <v>295</v>
      </c>
      <c r="C147" s="134"/>
      <c r="D147" s="131"/>
      <c r="E147" s="131"/>
      <c r="F147" s="131"/>
      <c r="G147" s="131"/>
      <c r="H147" s="131"/>
      <c r="I147" s="131"/>
      <c r="J147" s="132"/>
      <c r="K147" s="133" t="str">
        <f t="shared" si="4"/>
        <v/>
      </c>
    </row>
    <row r="148" spans="1:11" s="137" customFormat="1" ht="14.25" hidden="1" x14ac:dyDescent="0.3">
      <c r="A148" s="128"/>
      <c r="B148" s="129" t="s">
        <v>295</v>
      </c>
      <c r="C148" s="134"/>
      <c r="D148" s="131"/>
      <c r="E148" s="131"/>
      <c r="F148" s="131"/>
      <c r="G148" s="131"/>
      <c r="H148" s="131"/>
      <c r="I148" s="131"/>
      <c r="J148" s="132"/>
      <c r="K148" s="133" t="str">
        <f t="shared" si="4"/>
        <v/>
      </c>
    </row>
    <row r="149" spans="1:11" s="137" customFormat="1" ht="14.25" hidden="1" x14ac:dyDescent="0.3">
      <c r="A149" s="128"/>
      <c r="B149" s="129" t="s">
        <v>295</v>
      </c>
      <c r="C149" s="134"/>
      <c r="D149" s="131"/>
      <c r="E149" s="131"/>
      <c r="F149" s="131"/>
      <c r="G149" s="131"/>
      <c r="H149" s="131"/>
      <c r="I149" s="131"/>
      <c r="J149" s="132"/>
      <c r="K149" s="133" t="str">
        <f t="shared" si="4"/>
        <v/>
      </c>
    </row>
    <row r="150" spans="1:11" s="137" customFormat="1" ht="14.25" hidden="1" x14ac:dyDescent="0.3">
      <c r="A150" s="128"/>
      <c r="B150" s="129" t="s">
        <v>295</v>
      </c>
      <c r="C150" s="134"/>
      <c r="D150" s="131"/>
      <c r="E150" s="131"/>
      <c r="F150" s="131"/>
      <c r="G150" s="131"/>
      <c r="H150" s="131"/>
      <c r="I150" s="131"/>
      <c r="J150" s="132"/>
      <c r="K150" s="133" t="str">
        <f t="shared" si="4"/>
        <v/>
      </c>
    </row>
    <row r="151" spans="1:11" s="137" customFormat="1" ht="14.25" hidden="1" x14ac:dyDescent="0.3">
      <c r="A151" s="128"/>
      <c r="B151" s="129" t="s">
        <v>295</v>
      </c>
      <c r="C151" s="134"/>
      <c r="D151" s="131"/>
      <c r="E151" s="131"/>
      <c r="F151" s="131"/>
      <c r="G151" s="131"/>
      <c r="H151" s="131"/>
      <c r="I151" s="131"/>
      <c r="J151" s="132"/>
      <c r="K151" s="133" t="str">
        <f t="shared" si="4"/>
        <v/>
      </c>
    </row>
    <row r="152" spans="1:11" s="137" customFormat="1" ht="14.25" hidden="1" x14ac:dyDescent="0.3">
      <c r="A152" s="128"/>
      <c r="B152" s="129" t="s">
        <v>295</v>
      </c>
      <c r="C152" s="134"/>
      <c r="D152" s="131"/>
      <c r="E152" s="131"/>
      <c r="F152" s="131"/>
      <c r="G152" s="131"/>
      <c r="H152" s="131"/>
      <c r="I152" s="131"/>
      <c r="J152" s="132"/>
      <c r="K152" s="133" t="str">
        <f t="shared" si="4"/>
        <v/>
      </c>
    </row>
    <row r="153" spans="1:11" s="137" customFormat="1" ht="14.25" hidden="1" x14ac:dyDescent="0.3">
      <c r="A153" s="128"/>
      <c r="B153" s="129" t="s">
        <v>295</v>
      </c>
      <c r="C153" s="134"/>
      <c r="D153" s="131"/>
      <c r="E153" s="131"/>
      <c r="F153" s="131"/>
      <c r="G153" s="131"/>
      <c r="H153" s="131"/>
      <c r="I153" s="131"/>
      <c r="J153" s="132"/>
      <c r="K153" s="133" t="str">
        <f t="shared" si="4"/>
        <v/>
      </c>
    </row>
    <row r="154" spans="1:11" s="137" customFormat="1" ht="14.25" hidden="1" x14ac:dyDescent="0.3">
      <c r="A154" s="128"/>
      <c r="B154" s="129" t="s">
        <v>295</v>
      </c>
      <c r="C154" s="134"/>
      <c r="D154" s="131"/>
      <c r="E154" s="131"/>
      <c r="F154" s="131"/>
      <c r="G154" s="131"/>
      <c r="H154" s="131"/>
      <c r="I154" s="131"/>
      <c r="J154" s="132"/>
      <c r="K154" s="133" t="str">
        <f t="shared" si="4"/>
        <v/>
      </c>
    </row>
    <row r="155" spans="1:11" s="137" customFormat="1" ht="14.25" hidden="1" x14ac:dyDescent="0.3">
      <c r="A155" s="128"/>
      <c r="B155" s="129" t="s">
        <v>295</v>
      </c>
      <c r="C155" s="134"/>
      <c r="D155" s="131"/>
      <c r="E155" s="131"/>
      <c r="F155" s="131"/>
      <c r="G155" s="131"/>
      <c r="H155" s="131"/>
      <c r="I155" s="131"/>
      <c r="J155" s="132"/>
      <c r="K155" s="133" t="str">
        <f t="shared" si="4"/>
        <v/>
      </c>
    </row>
    <row r="156" spans="1:11" s="137" customFormat="1" ht="14.25" hidden="1" x14ac:dyDescent="0.3">
      <c r="A156" s="128"/>
      <c r="B156" s="129" t="s">
        <v>295</v>
      </c>
      <c r="C156" s="134"/>
      <c r="D156" s="131"/>
      <c r="E156" s="131"/>
      <c r="F156" s="131"/>
      <c r="G156" s="131"/>
      <c r="H156" s="131"/>
      <c r="I156" s="131"/>
      <c r="J156" s="132"/>
      <c r="K156" s="133" t="str">
        <f t="shared" si="4"/>
        <v/>
      </c>
    </row>
    <row r="157" spans="1:11" s="137" customFormat="1" ht="14.25" hidden="1" x14ac:dyDescent="0.3">
      <c r="A157" s="128"/>
      <c r="B157" s="129" t="s">
        <v>295</v>
      </c>
      <c r="C157" s="134"/>
      <c r="D157" s="131"/>
      <c r="E157" s="131"/>
      <c r="F157" s="131"/>
      <c r="G157" s="131"/>
      <c r="H157" s="131"/>
      <c r="I157" s="131"/>
      <c r="J157" s="132"/>
      <c r="K157" s="133" t="str">
        <f t="shared" si="4"/>
        <v/>
      </c>
    </row>
    <row r="158" spans="1:11" s="137" customFormat="1" ht="14.25" hidden="1" x14ac:dyDescent="0.3">
      <c r="A158" s="128"/>
      <c r="B158" s="129" t="s">
        <v>295</v>
      </c>
      <c r="C158" s="144"/>
      <c r="D158" s="131"/>
      <c r="E158" s="131"/>
      <c r="F158" s="131"/>
      <c r="G158" s="131"/>
      <c r="H158" s="131"/>
      <c r="I158" s="131"/>
      <c r="J158" s="132"/>
      <c r="K158" s="133" t="str">
        <f t="shared" si="4"/>
        <v/>
      </c>
    </row>
    <row r="159" spans="1:11" s="137" customFormat="1" ht="14.25" hidden="1" x14ac:dyDescent="0.3">
      <c r="A159" s="128"/>
      <c r="B159" s="129" t="s">
        <v>295</v>
      </c>
      <c r="C159" s="144"/>
      <c r="D159" s="131"/>
      <c r="E159" s="131"/>
      <c r="F159" s="131"/>
      <c r="G159" s="131"/>
      <c r="H159" s="131"/>
      <c r="I159" s="131"/>
      <c r="J159" s="132"/>
      <c r="K159" s="133" t="str">
        <f t="shared" si="4"/>
        <v/>
      </c>
    </row>
    <row r="160" spans="1:11" s="137" customFormat="1" ht="14.25" hidden="1" x14ac:dyDescent="0.3">
      <c r="A160" s="128"/>
      <c r="B160" s="129" t="s">
        <v>295</v>
      </c>
      <c r="C160" s="144"/>
      <c r="D160" s="131"/>
      <c r="E160" s="131"/>
      <c r="F160" s="131"/>
      <c r="G160" s="131"/>
      <c r="H160" s="131"/>
      <c r="I160" s="131"/>
      <c r="J160" s="132"/>
      <c r="K160" s="133" t="str">
        <f t="shared" si="4"/>
        <v/>
      </c>
    </row>
    <row r="161" spans="1:11" s="137" customFormat="1" ht="14.25" hidden="1" x14ac:dyDescent="0.3">
      <c r="A161" s="128"/>
      <c r="B161" s="129" t="s">
        <v>295</v>
      </c>
      <c r="C161" s="144"/>
      <c r="D161" s="131"/>
      <c r="E161" s="131"/>
      <c r="F161" s="131"/>
      <c r="G161" s="131"/>
      <c r="H161" s="131"/>
      <c r="I161" s="131"/>
      <c r="J161" s="132"/>
      <c r="K161" s="133" t="str">
        <f t="shared" si="4"/>
        <v/>
      </c>
    </row>
    <row r="162" spans="1:11" s="137" customFormat="1" ht="14.25" hidden="1" x14ac:dyDescent="0.3">
      <c r="A162" s="128"/>
      <c r="B162" s="129" t="s">
        <v>295</v>
      </c>
      <c r="C162" s="144"/>
      <c r="D162" s="131"/>
      <c r="E162" s="131"/>
      <c r="F162" s="131"/>
      <c r="G162" s="131"/>
      <c r="H162" s="131"/>
      <c r="I162" s="131"/>
      <c r="J162" s="132"/>
      <c r="K162" s="133" t="str">
        <f t="shared" si="4"/>
        <v/>
      </c>
    </row>
    <row r="163" spans="1:11" s="137" customFormat="1" ht="14.25" hidden="1" x14ac:dyDescent="0.3">
      <c r="A163" s="128"/>
      <c r="B163" s="129" t="s">
        <v>295</v>
      </c>
      <c r="C163" s="144"/>
      <c r="D163" s="131"/>
      <c r="E163" s="131"/>
      <c r="F163" s="131"/>
      <c r="G163" s="131"/>
      <c r="H163" s="131"/>
      <c r="I163" s="131"/>
      <c r="J163" s="132"/>
      <c r="K163" s="133" t="str">
        <f t="shared" si="4"/>
        <v/>
      </c>
    </row>
    <row r="164" spans="1:11" s="137" customFormat="1" ht="14.25" hidden="1" x14ac:dyDescent="0.3">
      <c r="A164" s="128"/>
      <c r="B164" s="129" t="s">
        <v>295</v>
      </c>
      <c r="C164" s="144"/>
      <c r="D164" s="131"/>
      <c r="E164" s="131"/>
      <c r="F164" s="131"/>
      <c r="G164" s="131"/>
      <c r="H164" s="131"/>
      <c r="I164" s="131"/>
      <c r="J164" s="132"/>
      <c r="K164" s="133" t="str">
        <f t="shared" si="4"/>
        <v/>
      </c>
    </row>
    <row r="165" spans="1:11" s="137" customFormat="1" ht="14.25" hidden="1" x14ac:dyDescent="0.3">
      <c r="A165" s="128"/>
      <c r="B165" s="129" t="s">
        <v>295</v>
      </c>
      <c r="C165" s="144"/>
      <c r="D165" s="131"/>
      <c r="E165" s="131"/>
      <c r="F165" s="131"/>
      <c r="G165" s="131"/>
      <c r="H165" s="131"/>
      <c r="I165" s="131"/>
      <c r="J165" s="132"/>
      <c r="K165" s="133" t="str">
        <f t="shared" si="4"/>
        <v/>
      </c>
    </row>
    <row r="166" spans="1:11" s="137" customFormat="1" ht="14.25" hidden="1" x14ac:dyDescent="0.3">
      <c r="A166" s="128"/>
      <c r="B166" s="129" t="s">
        <v>295</v>
      </c>
      <c r="C166" s="144"/>
      <c r="D166" s="131"/>
      <c r="E166" s="131"/>
      <c r="F166" s="131"/>
      <c r="G166" s="131"/>
      <c r="H166" s="131"/>
      <c r="I166" s="131"/>
      <c r="J166" s="132"/>
      <c r="K166" s="133" t="str">
        <f t="shared" si="4"/>
        <v/>
      </c>
    </row>
    <row r="167" spans="1:11" s="137" customFormat="1" ht="14.25" hidden="1" x14ac:dyDescent="0.3">
      <c r="A167" s="128"/>
      <c r="B167" s="129" t="s">
        <v>295</v>
      </c>
      <c r="C167" s="144"/>
      <c r="D167" s="131"/>
      <c r="E167" s="131"/>
      <c r="F167" s="131"/>
      <c r="G167" s="131"/>
      <c r="H167" s="131"/>
      <c r="I167" s="131"/>
      <c r="J167" s="132"/>
      <c r="K167" s="133" t="str">
        <f t="shared" ref="K167:K198" si="5">IF(C167="","",
IF(OR(A161="x",RIGHT(C167,1)=":"),"",
IF(COUNTA(D167:I167)&gt;1,"Invalid",
IF(D167="x",$D$6,IF(E167="x",$E$6,IF(F167="x",$F$6,IF(G167="x",$G$6,IF(H167="x",$H$6,IF(I167="x",$I$6,"")))))))))</f>
        <v/>
      </c>
    </row>
    <row r="168" spans="1:11" s="137" customFormat="1" ht="14.25" hidden="1" x14ac:dyDescent="0.3">
      <c r="A168" s="128"/>
      <c r="B168" s="129" t="s">
        <v>295</v>
      </c>
      <c r="C168" s="144"/>
      <c r="D168" s="131"/>
      <c r="E168" s="131"/>
      <c r="F168" s="131"/>
      <c r="G168" s="131"/>
      <c r="H168" s="131"/>
      <c r="I168" s="131"/>
      <c r="J168" s="132"/>
      <c r="K168" s="133" t="str">
        <f t="shared" si="5"/>
        <v/>
      </c>
    </row>
    <row r="169" spans="1:11" s="137" customFormat="1" ht="14.25" hidden="1" x14ac:dyDescent="0.3">
      <c r="A169" s="128"/>
      <c r="B169" s="129" t="s">
        <v>295</v>
      </c>
      <c r="C169" s="144"/>
      <c r="D169" s="131"/>
      <c r="E169" s="131"/>
      <c r="F169" s="131"/>
      <c r="G169" s="131"/>
      <c r="H169" s="131"/>
      <c r="I169" s="131"/>
      <c r="J169" s="132"/>
      <c r="K169" s="133" t="str">
        <f t="shared" si="5"/>
        <v/>
      </c>
    </row>
    <row r="170" spans="1:11" s="137" customFormat="1" ht="14.25" hidden="1" x14ac:dyDescent="0.3">
      <c r="A170" s="128"/>
      <c r="B170" s="129" t="s">
        <v>295</v>
      </c>
      <c r="C170" s="144"/>
      <c r="D170" s="131"/>
      <c r="E170" s="131"/>
      <c r="F170" s="131"/>
      <c r="G170" s="131"/>
      <c r="H170" s="131"/>
      <c r="I170" s="131"/>
      <c r="J170" s="132"/>
      <c r="K170" s="133" t="str">
        <f t="shared" si="5"/>
        <v/>
      </c>
    </row>
    <row r="171" spans="1:11" s="137" customFormat="1" ht="14.25" hidden="1" x14ac:dyDescent="0.3">
      <c r="A171" s="128"/>
      <c r="B171" s="129" t="s">
        <v>295</v>
      </c>
      <c r="C171" s="144"/>
      <c r="D171" s="131"/>
      <c r="E171" s="131"/>
      <c r="F171" s="131"/>
      <c r="G171" s="131"/>
      <c r="H171" s="131"/>
      <c r="I171" s="131"/>
      <c r="J171" s="132"/>
      <c r="K171" s="133" t="str">
        <f t="shared" si="5"/>
        <v/>
      </c>
    </row>
    <row r="172" spans="1:11" s="137" customFormat="1" ht="14.25" hidden="1" x14ac:dyDescent="0.3">
      <c r="A172" s="128"/>
      <c r="B172" s="129" t="s">
        <v>295</v>
      </c>
      <c r="C172" s="144"/>
      <c r="D172" s="131"/>
      <c r="E172" s="131"/>
      <c r="F172" s="131"/>
      <c r="G172" s="131"/>
      <c r="H172" s="131"/>
      <c r="I172" s="131"/>
      <c r="J172" s="132"/>
      <c r="K172" s="133" t="str">
        <f t="shared" si="5"/>
        <v/>
      </c>
    </row>
    <row r="173" spans="1:11" s="137" customFormat="1" ht="14.25" hidden="1" x14ac:dyDescent="0.3">
      <c r="A173" s="128"/>
      <c r="B173" s="129" t="s">
        <v>295</v>
      </c>
      <c r="C173" s="144"/>
      <c r="D173" s="131"/>
      <c r="E173" s="131"/>
      <c r="F173" s="131"/>
      <c r="G173" s="131"/>
      <c r="H173" s="131"/>
      <c r="I173" s="131"/>
      <c r="J173" s="132"/>
      <c r="K173" s="133" t="str">
        <f t="shared" si="5"/>
        <v/>
      </c>
    </row>
    <row r="174" spans="1:11" s="137" customFormat="1" ht="14.25" hidden="1" x14ac:dyDescent="0.3">
      <c r="A174" s="128"/>
      <c r="B174" s="129" t="s">
        <v>295</v>
      </c>
      <c r="C174" s="144"/>
      <c r="D174" s="131"/>
      <c r="E174" s="131"/>
      <c r="F174" s="131"/>
      <c r="G174" s="131"/>
      <c r="H174" s="131"/>
      <c r="I174" s="131"/>
      <c r="J174" s="132"/>
      <c r="K174" s="133" t="str">
        <f t="shared" si="5"/>
        <v/>
      </c>
    </row>
    <row r="175" spans="1:11" s="137" customFormat="1" ht="14.25" hidden="1" x14ac:dyDescent="0.3">
      <c r="A175" s="128"/>
      <c r="B175" s="129" t="s">
        <v>295</v>
      </c>
      <c r="C175" s="144"/>
      <c r="D175" s="131"/>
      <c r="E175" s="131"/>
      <c r="F175" s="131"/>
      <c r="G175" s="131"/>
      <c r="H175" s="131"/>
      <c r="I175" s="131"/>
      <c r="J175" s="132"/>
      <c r="K175" s="133" t="str">
        <f t="shared" si="5"/>
        <v/>
      </c>
    </row>
    <row r="176" spans="1:11" s="137" customFormat="1" ht="14.25" hidden="1" x14ac:dyDescent="0.3">
      <c r="A176" s="128"/>
      <c r="B176" s="129" t="s">
        <v>295</v>
      </c>
      <c r="C176" s="144"/>
      <c r="D176" s="131"/>
      <c r="E176" s="131"/>
      <c r="F176" s="131"/>
      <c r="G176" s="131"/>
      <c r="H176" s="131"/>
      <c r="I176" s="131"/>
      <c r="J176" s="132"/>
      <c r="K176" s="133" t="str">
        <f t="shared" si="5"/>
        <v/>
      </c>
    </row>
    <row r="177" spans="1:11" s="137" customFormat="1" ht="14.25" hidden="1" x14ac:dyDescent="0.3">
      <c r="A177" s="128"/>
      <c r="B177" s="129" t="s">
        <v>295</v>
      </c>
      <c r="C177" s="144"/>
      <c r="D177" s="131"/>
      <c r="E177" s="131"/>
      <c r="F177" s="131"/>
      <c r="G177" s="131"/>
      <c r="H177" s="131"/>
      <c r="I177" s="131"/>
      <c r="J177" s="132"/>
      <c r="K177" s="133" t="str">
        <f t="shared" si="5"/>
        <v/>
      </c>
    </row>
    <row r="178" spans="1:11" s="137" customFormat="1" ht="14.25" hidden="1" x14ac:dyDescent="0.3">
      <c r="A178" s="128"/>
      <c r="B178" s="129" t="s">
        <v>295</v>
      </c>
      <c r="C178" s="144"/>
      <c r="D178" s="131"/>
      <c r="E178" s="131"/>
      <c r="F178" s="131"/>
      <c r="G178" s="131"/>
      <c r="H178" s="131"/>
      <c r="I178" s="131"/>
      <c r="J178" s="132"/>
      <c r="K178" s="133" t="str">
        <f t="shared" si="5"/>
        <v/>
      </c>
    </row>
    <row r="179" spans="1:11" s="137" customFormat="1" ht="14.25" hidden="1" x14ac:dyDescent="0.3">
      <c r="A179" s="128"/>
      <c r="B179" s="129" t="s">
        <v>295</v>
      </c>
      <c r="C179" s="144"/>
      <c r="D179" s="131"/>
      <c r="E179" s="131"/>
      <c r="F179" s="131"/>
      <c r="G179" s="131"/>
      <c r="H179" s="131"/>
      <c r="I179" s="131"/>
      <c r="J179" s="132"/>
      <c r="K179" s="133" t="str">
        <f t="shared" si="5"/>
        <v/>
      </c>
    </row>
    <row r="180" spans="1:11" s="137" customFormat="1" ht="14.25" hidden="1" x14ac:dyDescent="0.3">
      <c r="A180" s="128"/>
      <c r="B180" s="129" t="s">
        <v>295</v>
      </c>
      <c r="C180" s="144"/>
      <c r="D180" s="131"/>
      <c r="E180" s="131"/>
      <c r="F180" s="131"/>
      <c r="G180" s="131"/>
      <c r="H180" s="131"/>
      <c r="I180" s="131"/>
      <c r="J180" s="132"/>
      <c r="K180" s="133" t="str">
        <f t="shared" si="5"/>
        <v/>
      </c>
    </row>
    <row r="181" spans="1:11" s="137" customFormat="1" ht="14.25" hidden="1" x14ac:dyDescent="0.3">
      <c r="A181" s="128"/>
      <c r="B181" s="129" t="s">
        <v>295</v>
      </c>
      <c r="C181" s="144"/>
      <c r="D181" s="131"/>
      <c r="E181" s="131"/>
      <c r="F181" s="131"/>
      <c r="G181" s="131"/>
      <c r="H181" s="131"/>
      <c r="I181" s="131"/>
      <c r="J181" s="132"/>
      <c r="K181" s="133" t="str">
        <f t="shared" si="5"/>
        <v/>
      </c>
    </row>
    <row r="182" spans="1:11" s="137" customFormat="1" ht="14.25" hidden="1" x14ac:dyDescent="0.3">
      <c r="A182" s="128"/>
      <c r="B182" s="129" t="s">
        <v>295</v>
      </c>
      <c r="C182" s="144"/>
      <c r="D182" s="131"/>
      <c r="E182" s="131"/>
      <c r="F182" s="131"/>
      <c r="G182" s="131"/>
      <c r="H182" s="131"/>
      <c r="I182" s="131"/>
      <c r="J182" s="132"/>
      <c r="K182" s="133" t="str">
        <f t="shared" si="5"/>
        <v/>
      </c>
    </row>
    <row r="183" spans="1:11" s="137" customFormat="1" ht="14.25" hidden="1" x14ac:dyDescent="0.3">
      <c r="A183" s="128"/>
      <c r="B183" s="129" t="s">
        <v>295</v>
      </c>
      <c r="C183" s="144"/>
      <c r="D183" s="131"/>
      <c r="E183" s="131"/>
      <c r="F183" s="131"/>
      <c r="G183" s="131"/>
      <c r="H183" s="131"/>
      <c r="I183" s="131"/>
      <c r="J183" s="132"/>
      <c r="K183" s="133" t="str">
        <f t="shared" si="5"/>
        <v/>
      </c>
    </row>
    <row r="184" spans="1:11" s="137" customFormat="1" ht="14.25" hidden="1" x14ac:dyDescent="0.3">
      <c r="A184" s="128"/>
      <c r="B184" s="129" t="s">
        <v>295</v>
      </c>
      <c r="C184" s="144"/>
      <c r="D184" s="131"/>
      <c r="E184" s="131"/>
      <c r="F184" s="131"/>
      <c r="G184" s="131"/>
      <c r="H184" s="131"/>
      <c r="I184" s="131"/>
      <c r="J184" s="132"/>
      <c r="K184" s="133" t="str">
        <f t="shared" si="5"/>
        <v/>
      </c>
    </row>
    <row r="185" spans="1:11" s="137" customFormat="1" ht="14.25" hidden="1" x14ac:dyDescent="0.3">
      <c r="A185" s="128"/>
      <c r="B185" s="129" t="s">
        <v>295</v>
      </c>
      <c r="C185" s="144"/>
      <c r="D185" s="131"/>
      <c r="E185" s="131"/>
      <c r="F185" s="131"/>
      <c r="G185" s="131"/>
      <c r="H185" s="131"/>
      <c r="I185" s="131"/>
      <c r="J185" s="132"/>
      <c r="K185" s="133" t="str">
        <f t="shared" si="5"/>
        <v/>
      </c>
    </row>
    <row r="186" spans="1:11" s="137" customFormat="1" ht="14.25" hidden="1" x14ac:dyDescent="0.3">
      <c r="A186" s="128"/>
      <c r="B186" s="129" t="s">
        <v>295</v>
      </c>
      <c r="C186" s="144"/>
      <c r="D186" s="131"/>
      <c r="E186" s="131"/>
      <c r="F186" s="131"/>
      <c r="G186" s="131"/>
      <c r="H186" s="131"/>
      <c r="I186" s="131"/>
      <c r="J186" s="132"/>
      <c r="K186" s="133" t="str">
        <f t="shared" si="5"/>
        <v/>
      </c>
    </row>
    <row r="187" spans="1:11" s="137" customFormat="1" ht="14.25" hidden="1" x14ac:dyDescent="0.3">
      <c r="A187" s="128"/>
      <c r="B187" s="129" t="s">
        <v>295</v>
      </c>
      <c r="C187" s="144"/>
      <c r="D187" s="131"/>
      <c r="E187" s="131"/>
      <c r="F187" s="131"/>
      <c r="G187" s="131"/>
      <c r="H187" s="131"/>
      <c r="I187" s="131"/>
      <c r="J187" s="132"/>
      <c r="K187" s="133" t="str">
        <f t="shared" si="5"/>
        <v/>
      </c>
    </row>
    <row r="188" spans="1:11" s="137" customFormat="1" ht="14.25" hidden="1" x14ac:dyDescent="0.3">
      <c r="A188" s="128"/>
      <c r="B188" s="129" t="s">
        <v>295</v>
      </c>
      <c r="C188" s="144"/>
      <c r="D188" s="131"/>
      <c r="E188" s="131"/>
      <c r="F188" s="131"/>
      <c r="G188" s="131"/>
      <c r="H188" s="131"/>
      <c r="I188" s="131"/>
      <c r="J188" s="132"/>
      <c r="K188" s="133" t="str">
        <f t="shared" si="5"/>
        <v/>
      </c>
    </row>
    <row r="189" spans="1:11" s="137" customFormat="1" ht="14.25" hidden="1" x14ac:dyDescent="0.3">
      <c r="A189" s="128"/>
      <c r="B189" s="129" t="s">
        <v>295</v>
      </c>
      <c r="C189" s="144"/>
      <c r="D189" s="131"/>
      <c r="E189" s="131"/>
      <c r="F189" s="131"/>
      <c r="G189" s="131"/>
      <c r="H189" s="131"/>
      <c r="I189" s="131"/>
      <c r="J189" s="132"/>
      <c r="K189" s="133" t="str">
        <f t="shared" si="5"/>
        <v/>
      </c>
    </row>
    <row r="190" spans="1:11" s="137" customFormat="1" ht="14.25" hidden="1" x14ac:dyDescent="0.3">
      <c r="A190" s="128"/>
      <c r="B190" s="129" t="s">
        <v>295</v>
      </c>
      <c r="C190" s="144"/>
      <c r="D190" s="131"/>
      <c r="E190" s="131"/>
      <c r="F190" s="131"/>
      <c r="G190" s="131"/>
      <c r="H190" s="131"/>
      <c r="I190" s="131"/>
      <c r="J190" s="132"/>
      <c r="K190" s="133" t="str">
        <f t="shared" si="5"/>
        <v/>
      </c>
    </row>
    <row r="191" spans="1:11" s="137" customFormat="1" ht="14.25" hidden="1" x14ac:dyDescent="0.3">
      <c r="A191" s="128"/>
      <c r="B191" s="129" t="s">
        <v>295</v>
      </c>
      <c r="C191" s="144"/>
      <c r="D191" s="131"/>
      <c r="E191" s="131"/>
      <c r="F191" s="131"/>
      <c r="G191" s="131"/>
      <c r="H191" s="131"/>
      <c r="I191" s="131"/>
      <c r="J191" s="132"/>
      <c r="K191" s="133" t="str">
        <f t="shared" si="5"/>
        <v/>
      </c>
    </row>
    <row r="192" spans="1:11" s="137" customFormat="1" ht="14.25" hidden="1" x14ac:dyDescent="0.3">
      <c r="A192" s="128"/>
      <c r="B192" s="129" t="s">
        <v>295</v>
      </c>
      <c r="C192" s="144"/>
      <c r="D192" s="131"/>
      <c r="E192" s="131"/>
      <c r="F192" s="131"/>
      <c r="G192" s="131"/>
      <c r="H192" s="131"/>
      <c r="I192" s="131"/>
      <c r="J192" s="132"/>
      <c r="K192" s="133" t="str">
        <f t="shared" si="5"/>
        <v/>
      </c>
    </row>
    <row r="193" spans="1:11" s="137" customFormat="1" ht="14.25" hidden="1" x14ac:dyDescent="0.3">
      <c r="A193" s="128"/>
      <c r="B193" s="129" t="s">
        <v>295</v>
      </c>
      <c r="C193" s="144"/>
      <c r="D193" s="131"/>
      <c r="E193" s="131"/>
      <c r="F193" s="131"/>
      <c r="G193" s="131"/>
      <c r="H193" s="131"/>
      <c r="I193" s="131"/>
      <c r="J193" s="132"/>
      <c r="K193" s="133" t="str">
        <f t="shared" si="5"/>
        <v/>
      </c>
    </row>
    <row r="194" spans="1:11" s="137" customFormat="1" ht="14.25" hidden="1" x14ac:dyDescent="0.3">
      <c r="A194" s="128"/>
      <c r="B194" s="129" t="s">
        <v>295</v>
      </c>
      <c r="C194" s="144"/>
      <c r="D194" s="131"/>
      <c r="E194" s="131"/>
      <c r="F194" s="131"/>
      <c r="G194" s="131"/>
      <c r="H194" s="131"/>
      <c r="I194" s="131"/>
      <c r="J194" s="132"/>
      <c r="K194" s="133" t="str">
        <f t="shared" si="5"/>
        <v/>
      </c>
    </row>
    <row r="195" spans="1:11" s="137" customFormat="1" ht="14.25" hidden="1" x14ac:dyDescent="0.3">
      <c r="A195" s="128"/>
      <c r="B195" s="129" t="s">
        <v>295</v>
      </c>
      <c r="C195" s="144"/>
      <c r="D195" s="131"/>
      <c r="E195" s="131"/>
      <c r="F195" s="131"/>
      <c r="G195" s="131"/>
      <c r="H195" s="131"/>
      <c r="I195" s="131"/>
      <c r="J195" s="132"/>
      <c r="K195" s="133" t="str">
        <f t="shared" si="5"/>
        <v/>
      </c>
    </row>
    <row r="196" spans="1:11" s="137" customFormat="1" ht="14.25" hidden="1" x14ac:dyDescent="0.3">
      <c r="A196" s="128"/>
      <c r="B196" s="129" t="s">
        <v>295</v>
      </c>
      <c r="C196" s="144"/>
      <c r="D196" s="131"/>
      <c r="E196" s="131"/>
      <c r="F196" s="131"/>
      <c r="G196" s="131"/>
      <c r="H196" s="131"/>
      <c r="I196" s="131"/>
      <c r="J196" s="132"/>
      <c r="K196" s="133" t="str">
        <f t="shared" si="5"/>
        <v/>
      </c>
    </row>
    <row r="197" spans="1:11" s="137" customFormat="1" ht="14.25" hidden="1" x14ac:dyDescent="0.3">
      <c r="A197" s="128"/>
      <c r="B197" s="129" t="s">
        <v>295</v>
      </c>
      <c r="C197" s="144"/>
      <c r="D197" s="131"/>
      <c r="E197" s="131"/>
      <c r="F197" s="131"/>
      <c r="G197" s="131"/>
      <c r="H197" s="131"/>
      <c r="I197" s="131"/>
      <c r="J197" s="132"/>
      <c r="K197" s="133" t="str">
        <f t="shared" si="5"/>
        <v/>
      </c>
    </row>
    <row r="198" spans="1:11" s="137" customFormat="1" ht="14.25" hidden="1" x14ac:dyDescent="0.3">
      <c r="A198" s="128"/>
      <c r="B198" s="129" t="s">
        <v>295</v>
      </c>
      <c r="C198" s="144"/>
      <c r="D198" s="131"/>
      <c r="E198" s="131"/>
      <c r="F198" s="131"/>
      <c r="G198" s="131"/>
      <c r="H198" s="131"/>
      <c r="I198" s="131"/>
      <c r="J198" s="132"/>
      <c r="K198" s="133" t="str">
        <f t="shared" si="5"/>
        <v/>
      </c>
    </row>
    <row r="199" spans="1:11" s="137" customFormat="1" ht="14.25" hidden="1" x14ac:dyDescent="0.3">
      <c r="A199" s="128"/>
      <c r="B199" s="129" t="s">
        <v>295</v>
      </c>
      <c r="C199" s="144"/>
      <c r="D199" s="131"/>
      <c r="E199" s="131"/>
      <c r="F199" s="131"/>
      <c r="G199" s="131"/>
      <c r="H199" s="131"/>
      <c r="I199" s="131"/>
      <c r="J199" s="132"/>
      <c r="K199" s="133" t="str">
        <f t="shared" ref="K199:K200" si="6">IF(C199="","",
IF(OR(A193="x",RIGHT(C199,1)=":"),"",
IF(COUNTA(D199:I199)&gt;1,"Invalid",
IF(D199="x",$D$6,IF(E199="x",$E$6,IF(F199="x",$F$6,IF(G199="x",$G$6,IF(H199="x",$H$6,IF(I199="x",$I$6,"")))))))))</f>
        <v/>
      </c>
    </row>
    <row r="200" spans="1:11" s="137" customFormat="1" ht="14.25" hidden="1" x14ac:dyDescent="0.3">
      <c r="A200" s="128"/>
      <c r="B200" s="129" t="s">
        <v>295</v>
      </c>
      <c r="C200" s="144"/>
      <c r="D200" s="131"/>
      <c r="E200" s="131"/>
      <c r="F200" s="131"/>
      <c r="G200" s="131"/>
      <c r="H200" s="131"/>
      <c r="I200" s="131"/>
      <c r="J200" s="132"/>
      <c r="K200" s="133" t="str">
        <f t="shared" si="6"/>
        <v/>
      </c>
    </row>
    <row r="201" spans="1:11" ht="14.1" hidden="1" customHeight="1" x14ac:dyDescent="0.2"/>
    <row r="202" spans="1:11" ht="14.1" hidden="1" customHeight="1" x14ac:dyDescent="0.2"/>
    <row r="203" spans="1:11" ht="14.1" hidden="1" customHeight="1" x14ac:dyDescent="0.2"/>
    <row r="204" spans="1:11" ht="14.1" hidden="1" customHeight="1" x14ac:dyDescent="0.2"/>
    <row r="205" spans="1:11" ht="14.1" hidden="1" customHeight="1" x14ac:dyDescent="0.2"/>
    <row r="206" spans="1:11" ht="14.1" hidden="1" customHeight="1" x14ac:dyDescent="0.2"/>
    <row r="207" spans="1:11" ht="14.1" hidden="1" customHeight="1" x14ac:dyDescent="0.2"/>
    <row r="208" spans="1:11" ht="14.1" hidden="1" customHeight="1" x14ac:dyDescent="0.2"/>
    <row r="209" ht="14.1" hidden="1" customHeight="1" x14ac:dyDescent="0.2"/>
    <row r="210" ht="14.1" hidden="1" customHeight="1" x14ac:dyDescent="0.2"/>
    <row r="211" ht="14.1" hidden="1" customHeight="1" x14ac:dyDescent="0.2"/>
    <row r="212" ht="14.1" hidden="1" customHeight="1" x14ac:dyDescent="0.2"/>
    <row r="213" ht="14.1" hidden="1" customHeight="1" x14ac:dyDescent="0.2"/>
    <row r="214" ht="14.1" hidden="1" customHeight="1" x14ac:dyDescent="0.2"/>
    <row r="215" ht="14.1" hidden="1" customHeight="1" x14ac:dyDescent="0.2"/>
    <row r="216" ht="14.1" hidden="1" customHeight="1" x14ac:dyDescent="0.2"/>
    <row r="217" ht="14.1" hidden="1" customHeight="1" x14ac:dyDescent="0.2"/>
    <row r="218" ht="14.1" hidden="1" customHeight="1" x14ac:dyDescent="0.2"/>
    <row r="219" ht="14.1" hidden="1" customHeight="1" x14ac:dyDescent="0.2"/>
    <row r="220" ht="14.1" hidden="1" customHeight="1" x14ac:dyDescent="0.2"/>
    <row r="221" ht="14.1" hidden="1" customHeight="1" x14ac:dyDescent="0.2"/>
    <row r="222" ht="14.1" hidden="1" customHeight="1" x14ac:dyDescent="0.2"/>
    <row r="223" ht="14.1" hidden="1" customHeight="1" x14ac:dyDescent="0.2"/>
    <row r="224" ht="14.1" hidden="1" customHeight="1" x14ac:dyDescent="0.2"/>
    <row r="225" ht="14.1" hidden="1" customHeight="1" x14ac:dyDescent="0.2"/>
    <row r="226" ht="14.1" hidden="1" customHeight="1" x14ac:dyDescent="0.2"/>
    <row r="227" ht="14.1" hidden="1" customHeight="1" x14ac:dyDescent="0.2"/>
    <row r="228" ht="14.1" hidden="1" customHeight="1" x14ac:dyDescent="0.2"/>
    <row r="229" ht="14.1" hidden="1" customHeight="1" x14ac:dyDescent="0.2"/>
    <row r="230" ht="14.1" hidden="1" customHeight="1" x14ac:dyDescent="0.2"/>
    <row r="231" ht="14.1" hidden="1" customHeight="1" x14ac:dyDescent="0.2"/>
    <row r="232" ht="14.1" hidden="1" customHeight="1" x14ac:dyDescent="0.2"/>
    <row r="233" ht="14.1" hidden="1" customHeight="1" x14ac:dyDescent="0.2"/>
    <row r="234" ht="14.1" hidden="1" customHeight="1" x14ac:dyDescent="0.2"/>
    <row r="235" ht="14.1" hidden="1" customHeight="1" x14ac:dyDescent="0.2"/>
    <row r="236" ht="14.1" hidden="1" customHeight="1" x14ac:dyDescent="0.2"/>
    <row r="237" ht="14.1" hidden="1" customHeight="1" x14ac:dyDescent="0.2"/>
    <row r="238" ht="14.1" hidden="1" customHeight="1" x14ac:dyDescent="0.2"/>
    <row r="239" ht="14.1" hidden="1" customHeight="1" x14ac:dyDescent="0.2"/>
    <row r="240" ht="14.1" hidden="1" customHeight="1" x14ac:dyDescent="0.2"/>
    <row r="241" ht="14.1" hidden="1" customHeight="1" x14ac:dyDescent="0.2"/>
    <row r="242" ht="14.1" hidden="1" customHeight="1" x14ac:dyDescent="0.2"/>
    <row r="243" ht="14.1" hidden="1" customHeight="1" x14ac:dyDescent="0.2"/>
    <row r="244" ht="14.1" hidden="1" customHeight="1" x14ac:dyDescent="0.2"/>
    <row r="245" ht="14.1" hidden="1" customHeight="1" x14ac:dyDescent="0.2"/>
    <row r="246" ht="14.1" hidden="1" customHeight="1" x14ac:dyDescent="0.2"/>
    <row r="247" ht="14.1" hidden="1" customHeight="1" x14ac:dyDescent="0.2"/>
    <row r="248" ht="14.1" hidden="1" customHeight="1" x14ac:dyDescent="0.2"/>
    <row r="249" ht="14.1" hidden="1" customHeight="1" x14ac:dyDescent="0.2"/>
    <row r="250" ht="14.1" hidden="1" customHeight="1" x14ac:dyDescent="0.2"/>
    <row r="251" ht="14.1" hidden="1" customHeight="1" x14ac:dyDescent="0.2"/>
    <row r="252" ht="14.1" hidden="1" customHeight="1" x14ac:dyDescent="0.2"/>
    <row r="253" ht="14.1" hidden="1" customHeight="1" x14ac:dyDescent="0.2"/>
    <row r="254" ht="14.1" hidden="1" customHeight="1" x14ac:dyDescent="0.2"/>
    <row r="255" ht="14.1" hidden="1" customHeight="1" x14ac:dyDescent="0.2"/>
    <row r="256" ht="14.1" hidden="1" customHeight="1" x14ac:dyDescent="0.2"/>
    <row r="257" ht="14.1" hidden="1" customHeight="1" x14ac:dyDescent="0.2"/>
    <row r="258" ht="14.1" hidden="1" customHeight="1" x14ac:dyDescent="0.2"/>
    <row r="259" ht="14.1" hidden="1" customHeight="1" x14ac:dyDescent="0.2"/>
    <row r="260" ht="14.1" hidden="1" customHeight="1" x14ac:dyDescent="0.2"/>
    <row r="261" ht="14.1" hidden="1" customHeight="1" x14ac:dyDescent="0.2"/>
    <row r="262" ht="14.1" hidden="1" customHeight="1" x14ac:dyDescent="0.2"/>
    <row r="263" ht="14.1" hidden="1" customHeight="1" x14ac:dyDescent="0.2"/>
    <row r="264" ht="14.1" hidden="1" customHeight="1" x14ac:dyDescent="0.2"/>
    <row r="265" ht="14.1" hidden="1" customHeight="1" x14ac:dyDescent="0.2"/>
    <row r="266" ht="14.1" hidden="1" customHeight="1" x14ac:dyDescent="0.2"/>
    <row r="267" ht="14.1" hidden="1" customHeight="1" x14ac:dyDescent="0.2"/>
    <row r="268" ht="14.1" hidden="1" customHeight="1" x14ac:dyDescent="0.2"/>
    <row r="269" ht="14.1" hidden="1" customHeight="1" x14ac:dyDescent="0.2"/>
    <row r="270" ht="14.1" hidden="1" customHeight="1" x14ac:dyDescent="0.2"/>
    <row r="271" ht="14.1" hidden="1" customHeight="1" x14ac:dyDescent="0.2"/>
    <row r="272" ht="14.1" hidden="1" customHeight="1" x14ac:dyDescent="0.2"/>
    <row r="273" ht="14.1" hidden="1" customHeight="1" x14ac:dyDescent="0.2"/>
    <row r="274" ht="14.1" hidden="1" customHeight="1" x14ac:dyDescent="0.2"/>
    <row r="275" ht="14.1" hidden="1" customHeight="1" x14ac:dyDescent="0.2"/>
    <row r="276" ht="14.1" hidden="1" customHeight="1" x14ac:dyDescent="0.2"/>
    <row r="277" ht="14.1" hidden="1" customHeight="1" x14ac:dyDescent="0.2"/>
    <row r="278" ht="14.1" hidden="1" customHeight="1" x14ac:dyDescent="0.2"/>
    <row r="279" ht="14.1" hidden="1" customHeight="1" x14ac:dyDescent="0.2"/>
    <row r="280" ht="14.1" hidden="1" customHeight="1" x14ac:dyDescent="0.2"/>
    <row r="281" ht="14.1" hidden="1" customHeight="1" x14ac:dyDescent="0.2"/>
    <row r="282" ht="14.1" hidden="1" customHeight="1" x14ac:dyDescent="0.2"/>
    <row r="283" ht="14.1" hidden="1" customHeight="1" x14ac:dyDescent="0.2"/>
    <row r="284" ht="14.1" hidden="1" customHeight="1" x14ac:dyDescent="0.2"/>
    <row r="285" ht="14.1" hidden="1" customHeight="1" x14ac:dyDescent="0.2"/>
    <row r="286" ht="14.1" hidden="1" customHeight="1" x14ac:dyDescent="0.2"/>
    <row r="287" ht="14.1" hidden="1" customHeight="1" x14ac:dyDescent="0.2"/>
    <row r="288" ht="14.1" hidden="1" customHeight="1" x14ac:dyDescent="0.2"/>
    <row r="289" ht="14.1" hidden="1" customHeight="1" x14ac:dyDescent="0.2"/>
    <row r="290" ht="14.1" hidden="1" customHeight="1" x14ac:dyDescent="0.2"/>
    <row r="291" ht="14.1" hidden="1" customHeight="1" x14ac:dyDescent="0.2"/>
    <row r="292" ht="14.1" hidden="1" customHeight="1" x14ac:dyDescent="0.2"/>
    <row r="293" ht="14.1" hidden="1" customHeight="1" x14ac:dyDescent="0.2"/>
    <row r="294" ht="14.1" hidden="1" customHeight="1" x14ac:dyDescent="0.2"/>
    <row r="295" ht="14.1" hidden="1" customHeight="1" x14ac:dyDescent="0.2"/>
    <row r="296" ht="14.1" hidden="1" customHeight="1" x14ac:dyDescent="0.2"/>
    <row r="297" ht="14.1" hidden="1" customHeight="1" x14ac:dyDescent="0.2"/>
    <row r="298" ht="14.1" hidden="1" customHeight="1" x14ac:dyDescent="0.2"/>
    <row r="299" ht="14.1" hidden="1" customHeight="1" x14ac:dyDescent="0.2"/>
    <row r="300" ht="14.1" hidden="1" customHeight="1" x14ac:dyDescent="0.2"/>
    <row r="301" ht="14.1" hidden="1" customHeight="1" x14ac:dyDescent="0.2"/>
    <row r="302" ht="14.1" hidden="1" customHeight="1" x14ac:dyDescent="0.2"/>
    <row r="303" ht="14.1" hidden="1" customHeight="1" x14ac:dyDescent="0.2"/>
    <row r="304" ht="14.1" hidden="1" customHeight="1" x14ac:dyDescent="0.2"/>
    <row r="305" ht="14.1" hidden="1" customHeight="1" x14ac:dyDescent="0.2"/>
    <row r="306" ht="14.1" hidden="1" customHeight="1" x14ac:dyDescent="0.2"/>
    <row r="307" ht="14.1" hidden="1" customHeight="1" x14ac:dyDescent="0.2"/>
    <row r="308" ht="14.1" hidden="1" customHeight="1" x14ac:dyDescent="0.2"/>
    <row r="309" ht="14.1" hidden="1" customHeight="1" x14ac:dyDescent="0.2"/>
    <row r="310" ht="14.1" hidden="1" customHeight="1" x14ac:dyDescent="0.2"/>
    <row r="311" ht="14.1" hidden="1" customHeight="1" x14ac:dyDescent="0.2"/>
    <row r="312" ht="14.1" hidden="1" customHeight="1" x14ac:dyDescent="0.2"/>
    <row r="313" ht="14.1" hidden="1" customHeight="1" x14ac:dyDescent="0.2"/>
    <row r="314" ht="14.1" hidden="1" customHeight="1" x14ac:dyDescent="0.2"/>
    <row r="315" ht="14.1" hidden="1" customHeight="1" x14ac:dyDescent="0.2"/>
    <row r="316" ht="14.1" hidden="1" customHeight="1" x14ac:dyDescent="0.2"/>
    <row r="317" ht="14.1" hidden="1" customHeight="1" x14ac:dyDescent="0.2"/>
    <row r="318" ht="14.1" hidden="1" customHeight="1" x14ac:dyDescent="0.2"/>
    <row r="319" ht="14.1" hidden="1" customHeight="1" x14ac:dyDescent="0.2"/>
    <row r="320" ht="14.1" hidden="1" customHeight="1" x14ac:dyDescent="0.2"/>
    <row r="321" ht="14.1" hidden="1" customHeight="1" x14ac:dyDescent="0.2"/>
    <row r="322" ht="14.1" hidden="1" customHeight="1" x14ac:dyDescent="0.2"/>
    <row r="323" ht="14.1" hidden="1" customHeight="1" x14ac:dyDescent="0.2"/>
    <row r="324" ht="14.1" hidden="1" customHeight="1" x14ac:dyDescent="0.2"/>
    <row r="325" ht="14.1" hidden="1" customHeight="1" x14ac:dyDescent="0.2"/>
    <row r="326" ht="14.1" hidden="1" customHeight="1" x14ac:dyDescent="0.2"/>
    <row r="327" ht="14.1" hidden="1" customHeight="1" x14ac:dyDescent="0.2"/>
    <row r="328" ht="14.1" hidden="1" customHeight="1" x14ac:dyDescent="0.2"/>
    <row r="329" ht="14.1" hidden="1" customHeight="1" x14ac:dyDescent="0.2"/>
    <row r="330" ht="14.1" hidden="1" customHeight="1" x14ac:dyDescent="0.2"/>
    <row r="331" ht="14.1" hidden="1" customHeight="1" x14ac:dyDescent="0.2"/>
    <row r="332" ht="14.1" hidden="1" customHeight="1" x14ac:dyDescent="0.2"/>
    <row r="333" ht="14.1" hidden="1" customHeight="1" x14ac:dyDescent="0.2"/>
    <row r="334" ht="14.1" hidden="1" customHeight="1" x14ac:dyDescent="0.2"/>
    <row r="335" ht="14.1" hidden="1" customHeight="1" x14ac:dyDescent="0.2"/>
    <row r="336" ht="14.1" hidden="1" customHeight="1" x14ac:dyDescent="0.2"/>
    <row r="337" ht="14.1" hidden="1" customHeight="1" x14ac:dyDescent="0.2"/>
    <row r="338" ht="14.1" hidden="1" customHeight="1" x14ac:dyDescent="0.2"/>
    <row r="339" ht="14.1" hidden="1" customHeight="1" x14ac:dyDescent="0.2"/>
    <row r="340" ht="14.1" hidden="1" customHeight="1" x14ac:dyDescent="0.2"/>
    <row r="341" ht="14.1" hidden="1" customHeight="1" x14ac:dyDescent="0.2"/>
    <row r="342" ht="14.1" hidden="1" customHeight="1" x14ac:dyDescent="0.2"/>
    <row r="343" ht="14.1" hidden="1" customHeight="1" x14ac:dyDescent="0.2"/>
    <row r="344" ht="14.1" hidden="1" customHeight="1" x14ac:dyDescent="0.2"/>
    <row r="345" ht="14.1" hidden="1" customHeight="1" x14ac:dyDescent="0.2"/>
    <row r="346" ht="14.1" hidden="1" customHeight="1" x14ac:dyDescent="0.2"/>
    <row r="347" ht="14.1" hidden="1" customHeight="1" x14ac:dyDescent="0.2"/>
    <row r="348" ht="14.1" hidden="1" customHeight="1" x14ac:dyDescent="0.2"/>
    <row r="349" ht="14.1" hidden="1" customHeight="1" x14ac:dyDescent="0.2"/>
    <row r="350" ht="14.1" hidden="1" customHeight="1" x14ac:dyDescent="0.2"/>
    <row r="351" ht="14.1" hidden="1" customHeight="1" x14ac:dyDescent="0.2"/>
    <row r="352" ht="14.1" hidden="1" customHeight="1" x14ac:dyDescent="0.2"/>
    <row r="353" ht="14.1" hidden="1" customHeight="1" x14ac:dyDescent="0.2"/>
    <row r="354" ht="14.1" hidden="1" customHeight="1" x14ac:dyDescent="0.2"/>
    <row r="355" ht="14.1" hidden="1" customHeight="1" x14ac:dyDescent="0.2"/>
    <row r="356" ht="14.1" hidden="1" customHeight="1" x14ac:dyDescent="0.2"/>
    <row r="357" ht="14.1" hidden="1" customHeight="1" x14ac:dyDescent="0.2"/>
    <row r="358" ht="14.1" hidden="1" customHeight="1" x14ac:dyDescent="0.2"/>
    <row r="359" ht="14.1" hidden="1" customHeight="1" x14ac:dyDescent="0.2"/>
    <row r="360" ht="14.1" hidden="1" customHeight="1" x14ac:dyDescent="0.2"/>
    <row r="361" ht="14.1" hidden="1" customHeight="1" x14ac:dyDescent="0.2"/>
    <row r="362" ht="14.1" hidden="1" customHeight="1" x14ac:dyDescent="0.2"/>
    <row r="363" ht="14.1" hidden="1" customHeight="1" x14ac:dyDescent="0.2"/>
    <row r="364" ht="14.1" hidden="1" customHeight="1" x14ac:dyDescent="0.2"/>
    <row r="365" ht="14.1" hidden="1" customHeight="1" x14ac:dyDescent="0.2"/>
    <row r="366" ht="14.1" hidden="1" customHeight="1" x14ac:dyDescent="0.2"/>
    <row r="367" ht="14.1" hidden="1" customHeight="1" x14ac:dyDescent="0.2"/>
    <row r="368" ht="14.1" hidden="1" customHeight="1" x14ac:dyDescent="0.2"/>
    <row r="369" ht="14.1" hidden="1" customHeight="1" x14ac:dyDescent="0.2"/>
    <row r="370" ht="14.1" hidden="1" customHeight="1" x14ac:dyDescent="0.2"/>
    <row r="371" ht="14.1" hidden="1" customHeight="1" x14ac:dyDescent="0.2"/>
    <row r="372" ht="14.1" hidden="1" customHeight="1" x14ac:dyDescent="0.2"/>
    <row r="373" ht="14.1" hidden="1" customHeight="1" x14ac:dyDescent="0.2"/>
    <row r="374" ht="14.1" hidden="1" customHeight="1" x14ac:dyDescent="0.2"/>
    <row r="375" ht="14.1" hidden="1" customHeight="1" x14ac:dyDescent="0.2"/>
    <row r="376" ht="14.1" hidden="1" customHeight="1" x14ac:dyDescent="0.2"/>
    <row r="377" ht="14.1" hidden="1" customHeight="1" x14ac:dyDescent="0.2"/>
    <row r="378" ht="14.1" hidden="1" customHeight="1" x14ac:dyDescent="0.2"/>
    <row r="379" ht="14.1" hidden="1" customHeight="1" x14ac:dyDescent="0.2"/>
    <row r="380" ht="14.1" hidden="1" customHeight="1" x14ac:dyDescent="0.2"/>
    <row r="381" ht="14.1" hidden="1" customHeight="1" x14ac:dyDescent="0.2"/>
    <row r="382" ht="14.1" hidden="1" customHeight="1" x14ac:dyDescent="0.2"/>
    <row r="383" ht="14.1" hidden="1" customHeight="1" x14ac:dyDescent="0.2"/>
    <row r="384" ht="14.1" hidden="1" customHeight="1" x14ac:dyDescent="0.2"/>
    <row r="385" ht="14.1" hidden="1" customHeight="1" x14ac:dyDescent="0.2"/>
    <row r="386" ht="14.1" hidden="1" customHeight="1" x14ac:dyDescent="0.2"/>
    <row r="387" ht="14.1" hidden="1" customHeight="1" x14ac:dyDescent="0.2"/>
    <row r="388" ht="14.1" hidden="1" customHeight="1" x14ac:dyDescent="0.2"/>
    <row r="389" ht="14.1" hidden="1" customHeight="1" x14ac:dyDescent="0.2"/>
    <row r="390" ht="14.1" hidden="1" customHeight="1" x14ac:dyDescent="0.2"/>
    <row r="391" ht="14.1" hidden="1" customHeight="1" x14ac:dyDescent="0.2"/>
    <row r="392" ht="14.1" hidden="1" customHeight="1" x14ac:dyDescent="0.2"/>
    <row r="393" ht="14.1" hidden="1" customHeight="1" x14ac:dyDescent="0.2"/>
    <row r="394" ht="14.1" hidden="1" customHeight="1" x14ac:dyDescent="0.2"/>
    <row r="395" ht="14.1" hidden="1" customHeight="1" x14ac:dyDescent="0.2"/>
    <row r="396" ht="14.1" hidden="1" customHeight="1" x14ac:dyDescent="0.2"/>
    <row r="397" ht="14.1" hidden="1" customHeight="1" x14ac:dyDescent="0.2"/>
    <row r="398" ht="14.1" hidden="1" customHeight="1" x14ac:dyDescent="0.2"/>
    <row r="399" ht="14.1" hidden="1" customHeight="1" x14ac:dyDescent="0.2"/>
    <row r="400" ht="14.1" hidden="1" customHeight="1" x14ac:dyDescent="0.2"/>
    <row r="401" ht="14.1" hidden="1" customHeight="1" x14ac:dyDescent="0.2"/>
    <row r="402" ht="14.1" hidden="1" customHeight="1" x14ac:dyDescent="0.2"/>
    <row r="403" ht="14.1" hidden="1" customHeight="1" x14ac:dyDescent="0.2"/>
    <row r="404" ht="14.1" hidden="1" customHeight="1" x14ac:dyDescent="0.2"/>
    <row r="405" ht="14.1" hidden="1" customHeight="1" x14ac:dyDescent="0.2"/>
    <row r="406" ht="14.1" hidden="1" customHeight="1" x14ac:dyDescent="0.2"/>
    <row r="407" ht="14.1" hidden="1" customHeight="1" x14ac:dyDescent="0.2"/>
    <row r="408" ht="14.1" hidden="1" customHeight="1" x14ac:dyDescent="0.2"/>
    <row r="409" ht="14.1" hidden="1" customHeight="1" x14ac:dyDescent="0.2"/>
    <row r="410" ht="14.1" hidden="1" customHeight="1" x14ac:dyDescent="0.2"/>
    <row r="411" ht="14.1" hidden="1" customHeight="1" x14ac:dyDescent="0.2"/>
    <row r="412" ht="14.1" hidden="1" customHeight="1" x14ac:dyDescent="0.2"/>
    <row r="413" ht="14.1" hidden="1" customHeight="1" x14ac:dyDescent="0.2"/>
    <row r="414" ht="14.1" hidden="1" customHeight="1" x14ac:dyDescent="0.2"/>
    <row r="415" ht="14.1" hidden="1" customHeight="1" x14ac:dyDescent="0.2"/>
    <row r="416" ht="14.1" hidden="1" customHeight="1" x14ac:dyDescent="0.2"/>
    <row r="417" ht="14.1" hidden="1" customHeight="1" x14ac:dyDescent="0.2"/>
    <row r="418" ht="14.1" hidden="1" customHeight="1" x14ac:dyDescent="0.2"/>
    <row r="419" ht="14.1" hidden="1" customHeight="1" x14ac:dyDescent="0.2"/>
    <row r="420" ht="14.1" hidden="1" customHeight="1" x14ac:dyDescent="0.2"/>
    <row r="421" ht="14.1" hidden="1" customHeight="1" x14ac:dyDescent="0.2"/>
    <row r="422" ht="14.1" hidden="1" customHeight="1" x14ac:dyDescent="0.2"/>
    <row r="423" ht="14.1" hidden="1" customHeight="1" x14ac:dyDescent="0.2"/>
    <row r="424" ht="14.1" hidden="1" customHeight="1" x14ac:dyDescent="0.2"/>
    <row r="425" ht="14.1" hidden="1" customHeight="1" x14ac:dyDescent="0.2"/>
    <row r="426" ht="14.1" hidden="1" customHeight="1" x14ac:dyDescent="0.2"/>
    <row r="427" ht="14.1" hidden="1" customHeight="1" x14ac:dyDescent="0.2"/>
    <row r="428" ht="14.1" hidden="1" customHeight="1" x14ac:dyDescent="0.2"/>
    <row r="429" ht="14.1" hidden="1" customHeight="1" x14ac:dyDescent="0.2"/>
    <row r="430" ht="14.1" hidden="1" customHeight="1" x14ac:dyDescent="0.2"/>
    <row r="431" ht="14.1" hidden="1" customHeight="1" x14ac:dyDescent="0.2"/>
    <row r="432" ht="14.1" hidden="1" customHeight="1" x14ac:dyDescent="0.2"/>
    <row r="433" ht="14.1" hidden="1" customHeight="1" x14ac:dyDescent="0.2"/>
    <row r="434" ht="14.1" hidden="1" customHeight="1" x14ac:dyDescent="0.2"/>
    <row r="435" ht="14.1" hidden="1" customHeight="1" x14ac:dyDescent="0.2"/>
    <row r="436" ht="14.1" hidden="1" customHeight="1" x14ac:dyDescent="0.2"/>
    <row r="437" ht="14.1" hidden="1" customHeight="1" x14ac:dyDescent="0.2"/>
    <row r="438" ht="14.1" hidden="1" customHeight="1" x14ac:dyDescent="0.2"/>
    <row r="439" ht="14.1" hidden="1" customHeight="1" x14ac:dyDescent="0.2"/>
    <row r="440" ht="14.1" hidden="1" customHeight="1" x14ac:dyDescent="0.2"/>
    <row r="441" ht="14.1" hidden="1" customHeight="1" x14ac:dyDescent="0.2"/>
    <row r="442" ht="14.1" hidden="1" customHeight="1" x14ac:dyDescent="0.2"/>
    <row r="443" ht="14.1" hidden="1" customHeight="1" x14ac:dyDescent="0.2"/>
    <row r="444" ht="14.1" hidden="1" customHeight="1" x14ac:dyDescent="0.2"/>
    <row r="445" ht="14.1" hidden="1" customHeight="1" x14ac:dyDescent="0.2"/>
    <row r="446" ht="14.1" hidden="1" customHeight="1" x14ac:dyDescent="0.2"/>
    <row r="447" ht="14.1" hidden="1" customHeight="1" x14ac:dyDescent="0.2"/>
    <row r="448" ht="14.1" hidden="1" customHeight="1" x14ac:dyDescent="0.2"/>
    <row r="449" ht="14.1" hidden="1" customHeight="1" x14ac:dyDescent="0.2"/>
    <row r="450" ht="14.1" hidden="1" customHeight="1" x14ac:dyDescent="0.2"/>
    <row r="451" ht="14.1" hidden="1" customHeight="1" x14ac:dyDescent="0.2"/>
    <row r="452" ht="14.1" hidden="1" customHeight="1" x14ac:dyDescent="0.2"/>
    <row r="453" ht="14.1" hidden="1" customHeight="1" x14ac:dyDescent="0.2"/>
    <row r="454" ht="14.1" hidden="1" customHeight="1" x14ac:dyDescent="0.2"/>
    <row r="455" ht="14.1" hidden="1" customHeight="1" x14ac:dyDescent="0.2"/>
    <row r="456" ht="14.1" hidden="1" customHeight="1" x14ac:dyDescent="0.2"/>
    <row r="457" ht="14.1" hidden="1" customHeight="1" x14ac:dyDescent="0.2"/>
    <row r="458" ht="14.1" hidden="1" customHeight="1" x14ac:dyDescent="0.2"/>
    <row r="459" ht="14.1" hidden="1" customHeight="1" x14ac:dyDescent="0.2"/>
    <row r="460" ht="14.1" hidden="1" customHeight="1" x14ac:dyDescent="0.2"/>
    <row r="461" ht="14.1" hidden="1" customHeight="1" x14ac:dyDescent="0.2"/>
    <row r="462" ht="14.1" hidden="1" customHeight="1" x14ac:dyDescent="0.2"/>
    <row r="463" ht="14.1" hidden="1" customHeight="1" x14ac:dyDescent="0.2"/>
    <row r="464" ht="14.1" hidden="1" customHeight="1" x14ac:dyDescent="0.2"/>
    <row r="465" ht="14.1" hidden="1" customHeight="1" x14ac:dyDescent="0.2"/>
    <row r="466" ht="14.1" hidden="1" customHeight="1" x14ac:dyDescent="0.2"/>
    <row r="467" ht="14.1" hidden="1" customHeight="1" x14ac:dyDescent="0.2"/>
    <row r="468" ht="14.1" hidden="1" customHeight="1" x14ac:dyDescent="0.2"/>
    <row r="469" ht="14.1" hidden="1" customHeight="1" x14ac:dyDescent="0.2"/>
    <row r="470" ht="14.1" hidden="1" customHeight="1" x14ac:dyDescent="0.2"/>
    <row r="471" ht="14.1" hidden="1" customHeight="1" x14ac:dyDescent="0.2"/>
    <row r="472" ht="14.1" hidden="1" customHeight="1" x14ac:dyDescent="0.2"/>
    <row r="473" ht="14.1" hidden="1" customHeight="1" x14ac:dyDescent="0.2"/>
    <row r="474" ht="14.1" hidden="1" customHeight="1" x14ac:dyDescent="0.2"/>
    <row r="475" ht="14.1" hidden="1" customHeight="1" x14ac:dyDescent="0.2"/>
    <row r="476" ht="14.1" hidden="1" customHeight="1" x14ac:dyDescent="0.2"/>
    <row r="477" ht="14.1" hidden="1" customHeight="1" x14ac:dyDescent="0.2"/>
    <row r="478" ht="14.1" hidden="1" customHeight="1" x14ac:dyDescent="0.2"/>
    <row r="479" ht="14.1" hidden="1" customHeight="1" x14ac:dyDescent="0.2"/>
    <row r="480" ht="14.1" hidden="1" customHeight="1" x14ac:dyDescent="0.2"/>
    <row r="481" ht="14.1" hidden="1" customHeight="1" x14ac:dyDescent="0.2"/>
    <row r="482" ht="14.1" hidden="1" customHeight="1" x14ac:dyDescent="0.2"/>
    <row r="483" ht="14.1" hidden="1" customHeight="1" x14ac:dyDescent="0.2"/>
    <row r="484" ht="14.1" hidden="1" customHeight="1" x14ac:dyDescent="0.2"/>
    <row r="485" ht="14.1" hidden="1" customHeight="1" x14ac:dyDescent="0.2"/>
    <row r="486" ht="14.1" hidden="1" customHeight="1" x14ac:dyDescent="0.2"/>
    <row r="487" ht="14.1" hidden="1" customHeight="1" x14ac:dyDescent="0.2"/>
    <row r="488" ht="14.1" hidden="1" customHeight="1" x14ac:dyDescent="0.2"/>
    <row r="489" ht="14.1" hidden="1" customHeight="1" x14ac:dyDescent="0.2"/>
    <row r="490" ht="14.1" hidden="1" customHeight="1" x14ac:dyDescent="0.2"/>
    <row r="491" ht="14.1" hidden="1" customHeight="1" x14ac:dyDescent="0.2"/>
    <row r="492" ht="14.1" hidden="1" customHeight="1" x14ac:dyDescent="0.2"/>
    <row r="493" ht="14.1" hidden="1" customHeight="1" x14ac:dyDescent="0.2"/>
    <row r="494" ht="14.1" hidden="1" customHeight="1" x14ac:dyDescent="0.2"/>
    <row r="495" ht="14.1" hidden="1" customHeight="1" x14ac:dyDescent="0.2"/>
    <row r="496" ht="14.1" hidden="1" customHeight="1" x14ac:dyDescent="0.2"/>
    <row r="497" ht="14.1" hidden="1" customHeight="1" x14ac:dyDescent="0.2"/>
    <row r="498" ht="14.1" hidden="1" customHeight="1" x14ac:dyDescent="0.2"/>
    <row r="499" ht="14.1" hidden="1" customHeight="1" x14ac:dyDescent="0.2"/>
    <row r="500" ht="14.1" hidden="1" customHeight="1" x14ac:dyDescent="0.2"/>
    <row r="501" ht="14.1" hidden="1" customHeight="1" x14ac:dyDescent="0.2"/>
  </sheetData>
  <sheetProtection algorithmName="SHA-512" hashValue="ICR3XLQKKy1yr5WX4NScX9WZJZ+BQ878045410OP5HP3gMXV+BRvHUO/COew+pGjYaxtvDPrNHHcWnkdXMQZSQ==" saltValue="Ua43goSmWv+gtUx1wETxCA==" spinCount="100000" sheet="1"/>
  <mergeCells count="4">
    <mergeCell ref="J4:J5"/>
    <mergeCell ref="D3:I3"/>
    <mergeCell ref="A4:C5"/>
    <mergeCell ref="D4:I5"/>
  </mergeCells>
  <conditionalFormatting sqref="A7:A200">
    <cfRule type="expression" dxfId="227" priority="50">
      <formula>A7="x"</formula>
    </cfRule>
  </conditionalFormatting>
  <conditionalFormatting sqref="B7:B200">
    <cfRule type="expression" dxfId="226" priority="26">
      <formula>A7="x"</formula>
    </cfRule>
    <cfRule type="expression" dxfId="225" priority="49">
      <formula>RIGHT(C7,1)=":"</formula>
    </cfRule>
  </conditionalFormatting>
  <conditionalFormatting sqref="E7:K61 E63:K64 E62:F62 H62:K62 E66:K69 F65:K65 E89:K118 F70:K70 F71:I88 K71:K88 E129:K129 E119:I125 K119:K125 F126:K126 E127:I127 F128:I128 K127:K128 E136:K200 K130:K135">
    <cfRule type="expression" dxfId="224" priority="36">
      <formula>$A7="x"</formula>
    </cfRule>
    <cfRule type="expression" dxfId="223" priority="43">
      <formula>RIGHT($C7,1)=":"</formula>
    </cfRule>
  </conditionalFormatting>
  <conditionalFormatting sqref="D7:D8 D22 D53 D69:D89 D96 D108 D117 D126 D129 D136:D200">
    <cfRule type="expression" dxfId="222" priority="28">
      <formula>A7="x"</formula>
    </cfRule>
    <cfRule type="expression" dxfId="221" priority="29">
      <formula>RIGHT(C7,1)=":"</formula>
    </cfRule>
  </conditionalFormatting>
  <conditionalFormatting sqref="D7:J8 D22:J22 E9:J21 D53:J53 E23:J52 D69:J69 E54:J61 E62:F62 H62:J62 E63:J64 F65:J65 E66:J68 D89:J89 D70:D88 F70:J70 F71:I88 D96:J96 E90:J95 D108:J108 E97:J107 D117:J117 E109:J116 D129:J129 E118:J118 E119:I125 D126 F126:J126 E127:I127 F128:I128 D136:J200">
    <cfRule type="expression" dxfId="220" priority="35">
      <formula>$K7="Invalid"</formula>
    </cfRule>
  </conditionalFormatting>
  <conditionalFormatting sqref="D7:I8 D22:I22 E9:I21 D53:I53 E23:I52 D69:I69 E54:I61 E62:F62 H62:I62 E63:I64 F65:I65 E66:I68 D89:I89 D70:D88 F70:I88 D96:I96 E90:I95 D108:I108 E97:I107 D117:I117 E109:I116 D129:I129 E118:I125 D126 F126:I126 E127:I127 F128:I128 D136:I200">
    <cfRule type="expression" dxfId="219" priority="34">
      <formula>AND($K7="Invalid",D7="x")</formula>
    </cfRule>
  </conditionalFormatting>
  <conditionalFormatting sqref="K7:K200">
    <cfRule type="cellIs" dxfId="218" priority="27" operator="equal">
      <formula>"Invalid"</formula>
    </cfRule>
  </conditionalFormatting>
  <conditionalFormatting sqref="C7:C200">
    <cfRule type="expression" dxfId="217" priority="4687">
      <formula>A7="x"</formula>
    </cfRule>
    <cfRule type="expression" dxfId="216" priority="4688">
      <formula>RIGHT(C7,1)=":"</formula>
    </cfRule>
    <cfRule type="expression" dxfId="215" priority="4689">
      <formula>#REF!="D"</formula>
    </cfRule>
    <cfRule type="expression" dxfId="214" priority="4690">
      <formula>#REF!="A"</formula>
    </cfRule>
    <cfRule type="expression" dxfId="213" priority="4691">
      <formula>#REF!="E"</formula>
    </cfRule>
  </conditionalFormatting>
  <conditionalFormatting sqref="J71">
    <cfRule type="expression" dxfId="212" priority="24">
      <formula>$A71="x"</formula>
    </cfRule>
    <cfRule type="expression" dxfId="211" priority="25">
      <formula>RIGHT($C71,1)=":"</formula>
    </cfRule>
  </conditionalFormatting>
  <conditionalFormatting sqref="J71">
    <cfRule type="expression" dxfId="210" priority="23">
      <formula>$K71="Invalid"</formula>
    </cfRule>
  </conditionalFormatting>
  <conditionalFormatting sqref="J72:J88">
    <cfRule type="expression" dxfId="209" priority="21">
      <formula>$A72="x"</formula>
    </cfRule>
    <cfRule type="expression" dxfId="208" priority="22">
      <formula>RIGHT($C72,1)=":"</formula>
    </cfRule>
  </conditionalFormatting>
  <conditionalFormatting sqref="J72:J88">
    <cfRule type="expression" dxfId="207" priority="20">
      <formula>$K72="Invalid"</formula>
    </cfRule>
  </conditionalFormatting>
  <conditionalFormatting sqref="J119">
    <cfRule type="expression" dxfId="206" priority="18">
      <formula>$A119="x"</formula>
    </cfRule>
    <cfRule type="expression" dxfId="205" priority="19">
      <formula>RIGHT($C119,1)=":"</formula>
    </cfRule>
  </conditionalFormatting>
  <conditionalFormatting sqref="J119">
    <cfRule type="expression" dxfId="204" priority="17">
      <formula>$K119="Invalid"</formula>
    </cfRule>
  </conditionalFormatting>
  <conditionalFormatting sqref="J120:J125">
    <cfRule type="expression" dxfId="203" priority="15">
      <formula>$A120="x"</formula>
    </cfRule>
    <cfRule type="expression" dxfId="202" priority="16">
      <formula>RIGHT($C120,1)=":"</formula>
    </cfRule>
  </conditionalFormatting>
  <conditionalFormatting sqref="J120:J125">
    <cfRule type="expression" dxfId="201" priority="14">
      <formula>$K120="Invalid"</formula>
    </cfRule>
  </conditionalFormatting>
  <conditionalFormatting sqref="J127">
    <cfRule type="expression" dxfId="200" priority="12">
      <formula>$A127="x"</formula>
    </cfRule>
    <cfRule type="expression" dxfId="199" priority="13">
      <formula>RIGHT($C127,1)=":"</formula>
    </cfRule>
  </conditionalFormatting>
  <conditionalFormatting sqref="J127">
    <cfRule type="expression" dxfId="198" priority="11">
      <formula>$K127="Invalid"</formula>
    </cfRule>
  </conditionalFormatting>
  <conditionalFormatting sqref="J128">
    <cfRule type="expression" dxfId="197" priority="9">
      <formula>$A128="x"</formula>
    </cfRule>
    <cfRule type="expression" dxfId="196" priority="10">
      <formula>RIGHT($C128,1)=":"</formula>
    </cfRule>
  </conditionalFormatting>
  <conditionalFormatting sqref="J128">
    <cfRule type="expression" dxfId="195" priority="8">
      <formula>$K128="Invalid"</formula>
    </cfRule>
  </conditionalFormatting>
  <conditionalFormatting sqref="F130:I135">
    <cfRule type="expression" dxfId="194" priority="6">
      <formula>$A130="x"</formula>
    </cfRule>
    <cfRule type="expression" dxfId="193" priority="7">
      <formula>RIGHT($C130,1)=":"</formula>
    </cfRule>
  </conditionalFormatting>
  <conditionalFormatting sqref="F130:I135">
    <cfRule type="expression" dxfId="192" priority="5">
      <formula>$K130="Invalid"</formula>
    </cfRule>
  </conditionalFormatting>
  <conditionalFormatting sqref="F130:I135">
    <cfRule type="expression" dxfId="191" priority="4">
      <formula>AND($K130="Invalid",F130="x")</formula>
    </cfRule>
  </conditionalFormatting>
  <conditionalFormatting sqref="J130:J135">
    <cfRule type="expression" dxfId="190" priority="2">
      <formula>$A130="x"</formula>
    </cfRule>
    <cfRule type="expression" dxfId="189" priority="3">
      <formula>RIGHT($C130,1)=":"</formula>
    </cfRule>
  </conditionalFormatting>
  <conditionalFormatting sqref="J130:J135">
    <cfRule type="expression" dxfId="188" priority="1">
      <formula>$K130="Invalid"</formula>
    </cfRule>
  </conditionalFormatting>
  <dataValidations count="1">
    <dataValidation type="list" allowBlank="1" showInputMessage="1" showErrorMessage="1" sqref="A7:A200 G63:G200 D7:D8 E7:F200 H7:I200 G7:G61 D10:D65 D67:D200">
      <formula1>"x"</formula1>
    </dataValidation>
  </dataValidations>
  <pageMargins left="0.7" right="0.7" top="0.75" bottom="0.75" header="0.3" footer="0.3"/>
  <pageSetup orientation="portrai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theme="1" tint="0.499984740745262"/>
  </sheetPr>
  <dimension ref="A1:AJ500"/>
  <sheetViews>
    <sheetView showGridLines="0" zoomScale="150" zoomScaleNormal="150" zoomScalePageLayoutView="150" workbookViewId="0">
      <pane ySplit="6" topLeftCell="A1048576" activePane="bottomLeft" state="frozen"/>
      <selection activeCell="D3" sqref="D3:I3"/>
      <selection pane="bottomLeft" activeCell="J9" sqref="J9"/>
    </sheetView>
  </sheetViews>
  <sheetFormatPr defaultColWidth="0" defaultRowHeight="14.1" customHeight="1"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9" width="8.625" style="115" hidden="1" customWidth="1"/>
    <col min="20" max="20" width="0" style="115" hidden="1" customWidth="1"/>
    <col min="21" max="27" width="8.625" style="115" hidden="1" customWidth="1"/>
    <col min="28" max="28" width="0" style="115" hidden="1" customWidth="1"/>
    <col min="29" max="35" width="8.625" style="115" hidden="1" customWidth="1"/>
    <col min="36" max="36" width="0" style="115" hidden="1" customWidth="1"/>
    <col min="37" max="16384" width="8.625" style="115" hidden="1"/>
  </cols>
  <sheetData>
    <row r="1" spans="1:11" s="114" customFormat="1" ht="18.75" x14ac:dyDescent="0.3">
      <c r="A1" s="114" t="str">
        <f>ClientName</f>
        <v>City of Garden Grove</v>
      </c>
    </row>
    <row r="2" spans="1:11" ht="14.25" x14ac:dyDescent="0.2">
      <c r="A2" s="115" t="s">
        <v>82</v>
      </c>
    </row>
    <row r="3" spans="1:11" ht="14.25" x14ac:dyDescent="0.2">
      <c r="A3" s="115" t="s">
        <v>1132</v>
      </c>
      <c r="C3" s="116"/>
      <c r="D3" s="179" t="s">
        <v>1501</v>
      </c>
      <c r="E3" s="179"/>
      <c r="F3" s="179"/>
      <c r="G3" s="179"/>
      <c r="H3" s="179"/>
      <c r="I3" s="179"/>
    </row>
    <row r="4" spans="1:11" ht="18.600000000000001" customHeight="1" x14ac:dyDescent="0.2">
      <c r="A4" s="177" t="s">
        <v>36</v>
      </c>
      <c r="B4" s="177"/>
      <c r="C4" s="177"/>
      <c r="D4" s="180" t="s">
        <v>94</v>
      </c>
      <c r="E4" s="180"/>
      <c r="F4" s="180"/>
      <c r="G4" s="180"/>
      <c r="H4" s="180"/>
      <c r="I4" s="180"/>
      <c r="J4" s="180" t="s">
        <v>95</v>
      </c>
      <c r="K4" s="117"/>
    </row>
    <row r="5" spans="1:11" ht="18.600000000000001" customHeight="1" x14ac:dyDescent="0.2">
      <c r="A5" s="178"/>
      <c r="B5" s="178"/>
      <c r="C5" s="178"/>
      <c r="D5" s="181"/>
      <c r="E5" s="181"/>
      <c r="F5" s="181"/>
      <c r="G5" s="181"/>
      <c r="H5" s="181"/>
      <c r="I5" s="181"/>
      <c r="J5" s="181"/>
      <c r="K5" s="118"/>
    </row>
    <row r="6" spans="1:11" ht="14.25"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137" customFormat="1" ht="28.5" x14ac:dyDescent="0.3">
      <c r="A7" s="128" t="s">
        <v>110</v>
      </c>
      <c r="B7" s="129" t="s">
        <v>1132</v>
      </c>
      <c r="C7" s="144" t="s">
        <v>266</v>
      </c>
      <c r="D7" s="131"/>
      <c r="E7" s="131"/>
      <c r="F7" s="131"/>
      <c r="G7" s="131"/>
      <c r="H7" s="131"/>
      <c r="I7" s="131"/>
      <c r="J7" s="132"/>
      <c r="K7" s="133" t="str">
        <f t="shared" ref="K7:K38" si="0">IF(C7="","",
IF(OR(A1="x",RIGHT(C7,1)=":"),"",
IF(COUNTA(D7:I7)&gt;1,"Invalid",
IF(D7="x",$D$6,IF(E7="x",$E$6,IF(F7="x",$F$6,IF(G7="x",$G$6,IF(H7="x",$H$6,IF(I7="x",$I$6,"")))))))))</f>
        <v/>
      </c>
    </row>
    <row r="8" spans="1:11" s="137" customFormat="1" ht="57" x14ac:dyDescent="0.3">
      <c r="A8" s="128"/>
      <c r="B8" s="129" t="s">
        <v>2497</v>
      </c>
      <c r="C8" s="138" t="s">
        <v>1133</v>
      </c>
      <c r="D8" s="78"/>
      <c r="E8" s="78" t="s">
        <v>110</v>
      </c>
      <c r="F8" s="78"/>
      <c r="G8" s="78"/>
      <c r="H8" s="78"/>
      <c r="I8" s="78"/>
      <c r="J8" s="84" t="s">
        <v>2587</v>
      </c>
      <c r="K8" s="136" t="str">
        <f t="shared" si="0"/>
        <v>MOD</v>
      </c>
    </row>
    <row r="9" spans="1:11" s="137" customFormat="1" ht="57" x14ac:dyDescent="0.3">
      <c r="A9" s="128"/>
      <c r="B9" s="129" t="s">
        <v>2498</v>
      </c>
      <c r="C9" s="138" t="s">
        <v>1134</v>
      </c>
      <c r="D9" s="78"/>
      <c r="E9" s="78" t="s">
        <v>110</v>
      </c>
      <c r="F9" s="78"/>
      <c r="G9" s="78"/>
      <c r="H9" s="78"/>
      <c r="I9" s="78"/>
      <c r="J9" s="84" t="s">
        <v>2587</v>
      </c>
      <c r="K9" s="136" t="str">
        <f t="shared" si="0"/>
        <v>MOD</v>
      </c>
    </row>
    <row r="10" spans="1:11" s="137" customFormat="1" ht="71.25" x14ac:dyDescent="0.3">
      <c r="A10" s="128"/>
      <c r="B10" s="129" t="s">
        <v>2499</v>
      </c>
      <c r="C10" s="138" t="s">
        <v>1135</v>
      </c>
      <c r="D10" s="78" t="s">
        <v>110</v>
      </c>
      <c r="E10" s="78"/>
      <c r="F10" s="78"/>
      <c r="G10" s="78"/>
      <c r="H10" s="78"/>
      <c r="I10" s="78"/>
      <c r="J10" s="76"/>
      <c r="K10" s="136" t="str">
        <f t="shared" si="0"/>
        <v>SUP</v>
      </c>
    </row>
    <row r="11" spans="1:11" s="137" customFormat="1" ht="57" x14ac:dyDescent="0.3">
      <c r="A11" s="128"/>
      <c r="B11" s="129" t="s">
        <v>2500</v>
      </c>
      <c r="C11" s="138" t="s">
        <v>1136</v>
      </c>
      <c r="D11" s="78" t="s">
        <v>110</v>
      </c>
      <c r="E11" s="78"/>
      <c r="F11" s="78"/>
      <c r="G11" s="78"/>
      <c r="H11" s="78"/>
      <c r="I11" s="78"/>
      <c r="J11" s="76"/>
      <c r="K11" s="136" t="str">
        <f t="shared" si="0"/>
        <v>SUP</v>
      </c>
    </row>
    <row r="12" spans="1:11" s="137" customFormat="1" ht="71.25" x14ac:dyDescent="0.3">
      <c r="A12" s="128"/>
      <c r="B12" s="129" t="s">
        <v>2501</v>
      </c>
      <c r="C12" s="138" t="s">
        <v>1137</v>
      </c>
      <c r="D12" s="78" t="s">
        <v>110</v>
      </c>
      <c r="E12" s="78"/>
      <c r="F12" s="78"/>
      <c r="G12" s="78"/>
      <c r="H12" s="78"/>
      <c r="I12" s="78"/>
      <c r="J12" s="76"/>
      <c r="K12" s="136" t="str">
        <f t="shared" si="0"/>
        <v>SUP</v>
      </c>
    </row>
    <row r="13" spans="1:11" s="137" customFormat="1" ht="85.5" x14ac:dyDescent="0.3">
      <c r="A13" s="128"/>
      <c r="B13" s="129" t="s">
        <v>2502</v>
      </c>
      <c r="C13" s="138" t="s">
        <v>1138</v>
      </c>
      <c r="D13" s="78" t="s">
        <v>110</v>
      </c>
      <c r="E13" s="78"/>
      <c r="F13" s="78"/>
      <c r="G13" s="78"/>
      <c r="H13" s="78"/>
      <c r="I13" s="78"/>
      <c r="J13" s="76"/>
      <c r="K13" s="136" t="str">
        <f t="shared" si="0"/>
        <v/>
      </c>
    </row>
    <row r="14" spans="1:11" s="137" customFormat="1" ht="57" x14ac:dyDescent="0.3">
      <c r="A14" s="128"/>
      <c r="B14" s="129" t="s">
        <v>2503</v>
      </c>
      <c r="C14" s="138" t="s">
        <v>1139</v>
      </c>
      <c r="D14" s="78" t="s">
        <v>110</v>
      </c>
      <c r="E14" s="78"/>
      <c r="F14" s="78"/>
      <c r="G14" s="78"/>
      <c r="H14" s="78"/>
      <c r="I14" s="78"/>
      <c r="J14" s="76"/>
      <c r="K14" s="136" t="str">
        <f t="shared" si="0"/>
        <v>SUP</v>
      </c>
    </row>
    <row r="15" spans="1:11" s="137" customFormat="1" ht="57" x14ac:dyDescent="0.3">
      <c r="A15" s="128"/>
      <c r="B15" s="129" t="s">
        <v>2504</v>
      </c>
      <c r="C15" s="138" t="s">
        <v>1140</v>
      </c>
      <c r="D15" s="78" t="s">
        <v>110</v>
      </c>
      <c r="E15" s="78"/>
      <c r="F15" s="78"/>
      <c r="G15" s="78"/>
      <c r="H15" s="78"/>
      <c r="I15" s="78"/>
      <c r="J15" s="76"/>
      <c r="K15" s="136" t="str">
        <f t="shared" si="0"/>
        <v>SUP</v>
      </c>
    </row>
    <row r="16" spans="1:11" s="137" customFormat="1" ht="71.25" x14ac:dyDescent="0.3">
      <c r="A16" s="128"/>
      <c r="B16" s="129" t="s">
        <v>2505</v>
      </c>
      <c r="C16" s="138" t="s">
        <v>1141</v>
      </c>
      <c r="D16" s="78" t="s">
        <v>110</v>
      </c>
      <c r="E16" s="78"/>
      <c r="F16" s="78"/>
      <c r="G16" s="78"/>
      <c r="H16" s="78"/>
      <c r="I16" s="78"/>
      <c r="J16" s="76"/>
      <c r="K16" s="136" t="str">
        <f t="shared" si="0"/>
        <v>SUP</v>
      </c>
    </row>
    <row r="17" spans="1:11" s="137" customFormat="1" ht="57" x14ac:dyDescent="0.3">
      <c r="A17" s="128"/>
      <c r="B17" s="129" t="s">
        <v>2506</v>
      </c>
      <c r="C17" s="138" t="s">
        <v>1142</v>
      </c>
      <c r="D17" s="78" t="s">
        <v>110</v>
      </c>
      <c r="E17" s="78"/>
      <c r="F17" s="78"/>
      <c r="G17" s="78"/>
      <c r="H17" s="78"/>
      <c r="I17" s="78"/>
      <c r="J17" s="76"/>
      <c r="K17" s="136" t="str">
        <f t="shared" si="0"/>
        <v>SUP</v>
      </c>
    </row>
    <row r="18" spans="1:11" s="137" customFormat="1" ht="28.5" x14ac:dyDescent="0.3">
      <c r="A18" s="128"/>
      <c r="B18" s="129" t="s">
        <v>2507</v>
      </c>
      <c r="C18" s="138" t="s">
        <v>1143</v>
      </c>
      <c r="D18" s="78" t="s">
        <v>110</v>
      </c>
      <c r="E18" s="78"/>
      <c r="F18" s="78"/>
      <c r="G18" s="78"/>
      <c r="H18" s="78"/>
      <c r="I18" s="78"/>
      <c r="J18" s="76"/>
      <c r="K18" s="136" t="str">
        <f t="shared" si="0"/>
        <v>SUP</v>
      </c>
    </row>
    <row r="19" spans="1:11" s="137" customFormat="1" ht="42.75" x14ac:dyDescent="0.3">
      <c r="A19" s="128"/>
      <c r="B19" s="129" t="s">
        <v>2508</v>
      </c>
      <c r="C19" s="138" t="s">
        <v>1144</v>
      </c>
      <c r="D19" s="78" t="s">
        <v>110</v>
      </c>
      <c r="E19" s="78"/>
      <c r="F19" s="78"/>
      <c r="G19" s="78"/>
      <c r="H19" s="78"/>
      <c r="I19" s="78"/>
      <c r="J19" s="76"/>
      <c r="K19" s="136" t="str">
        <f t="shared" si="0"/>
        <v>SUP</v>
      </c>
    </row>
    <row r="20" spans="1:11" s="137" customFormat="1" ht="57" x14ac:dyDescent="0.3">
      <c r="A20" s="128"/>
      <c r="B20" s="129" t="s">
        <v>2509</v>
      </c>
      <c r="C20" s="138" t="s">
        <v>1145</v>
      </c>
      <c r="D20" s="78" t="s">
        <v>110</v>
      </c>
      <c r="E20" s="78"/>
      <c r="F20" s="78"/>
      <c r="G20" s="78"/>
      <c r="H20" s="78"/>
      <c r="I20" s="78"/>
      <c r="J20" s="76"/>
      <c r="K20" s="136" t="str">
        <f t="shared" si="0"/>
        <v>SUP</v>
      </c>
    </row>
    <row r="21" spans="1:11" s="137" customFormat="1" ht="71.25" x14ac:dyDescent="0.3">
      <c r="A21" s="128"/>
      <c r="B21" s="129" t="s">
        <v>2510</v>
      </c>
      <c r="C21" s="138" t="s">
        <v>1146</v>
      </c>
      <c r="D21" s="78" t="s">
        <v>110</v>
      </c>
      <c r="E21" s="78"/>
      <c r="F21" s="78"/>
      <c r="G21" s="78"/>
      <c r="H21" s="78"/>
      <c r="I21" s="78"/>
      <c r="J21" s="76"/>
      <c r="K21" s="136" t="str">
        <f t="shared" si="0"/>
        <v>SUP</v>
      </c>
    </row>
    <row r="22" spans="1:11" s="137" customFormat="1" ht="57" x14ac:dyDescent="0.3">
      <c r="A22" s="128"/>
      <c r="B22" s="129" t="s">
        <v>2511</v>
      </c>
      <c r="C22" s="138" t="s">
        <v>1147</v>
      </c>
      <c r="D22" s="78" t="s">
        <v>110</v>
      </c>
      <c r="E22" s="78"/>
      <c r="F22" s="78"/>
      <c r="G22" s="78"/>
      <c r="H22" s="78"/>
      <c r="I22" s="78"/>
      <c r="J22" s="76"/>
      <c r="K22" s="136" t="str">
        <f t="shared" si="0"/>
        <v>SUP</v>
      </c>
    </row>
    <row r="23" spans="1:11" s="137" customFormat="1" ht="128.25" x14ac:dyDescent="0.3">
      <c r="A23" s="128"/>
      <c r="B23" s="129" t="s">
        <v>2512</v>
      </c>
      <c r="C23" s="138" t="s">
        <v>1148</v>
      </c>
      <c r="D23" s="78" t="s">
        <v>110</v>
      </c>
      <c r="E23" s="78"/>
      <c r="F23" s="78"/>
      <c r="G23" s="78"/>
      <c r="H23" s="78"/>
      <c r="I23" s="78"/>
      <c r="J23" s="76" t="s">
        <v>2574</v>
      </c>
      <c r="K23" s="136" t="str">
        <f t="shared" si="0"/>
        <v>SUP</v>
      </c>
    </row>
    <row r="24" spans="1:11" s="137" customFormat="1" ht="57" x14ac:dyDescent="0.3">
      <c r="A24" s="128"/>
      <c r="B24" s="129" t="s">
        <v>2513</v>
      </c>
      <c r="C24" s="138" t="s">
        <v>1149</v>
      </c>
      <c r="D24" s="78" t="s">
        <v>110</v>
      </c>
      <c r="E24" s="78"/>
      <c r="F24" s="78"/>
      <c r="G24" s="78"/>
      <c r="H24" s="78"/>
      <c r="I24" s="78"/>
      <c r="J24" s="76"/>
      <c r="K24" s="136" t="str">
        <f t="shared" si="0"/>
        <v>SUP</v>
      </c>
    </row>
    <row r="25" spans="1:11" s="137" customFormat="1" ht="42.75" x14ac:dyDescent="0.3">
      <c r="A25" s="128"/>
      <c r="B25" s="129" t="s">
        <v>2514</v>
      </c>
      <c r="C25" s="138" t="s">
        <v>1150</v>
      </c>
      <c r="D25" s="78" t="s">
        <v>110</v>
      </c>
      <c r="E25" s="78"/>
      <c r="F25" s="78"/>
      <c r="G25" s="78"/>
      <c r="H25" s="78"/>
      <c r="I25" s="78"/>
      <c r="J25" s="76"/>
      <c r="K25" s="136" t="str">
        <f t="shared" si="0"/>
        <v>SUP</v>
      </c>
    </row>
    <row r="26" spans="1:11" s="137" customFormat="1" ht="85.5" x14ac:dyDescent="0.3">
      <c r="A26" s="128"/>
      <c r="B26" s="129" t="s">
        <v>2515</v>
      </c>
      <c r="C26" s="138" t="s">
        <v>1151</v>
      </c>
      <c r="D26" s="78" t="s">
        <v>110</v>
      </c>
      <c r="E26" s="78"/>
      <c r="F26" s="78"/>
      <c r="G26" s="78"/>
      <c r="H26" s="78"/>
      <c r="I26" s="78"/>
      <c r="J26" s="76"/>
      <c r="K26" s="136" t="str">
        <f t="shared" si="0"/>
        <v>SUP</v>
      </c>
    </row>
    <row r="27" spans="1:11" s="137" customFormat="1" ht="42.75" x14ac:dyDescent="0.3">
      <c r="A27" s="128"/>
      <c r="B27" s="129" t="s">
        <v>2516</v>
      </c>
      <c r="C27" s="138" t="s">
        <v>1152</v>
      </c>
      <c r="D27" s="78" t="s">
        <v>110</v>
      </c>
      <c r="E27" s="78"/>
      <c r="F27" s="78"/>
      <c r="G27" s="78"/>
      <c r="H27" s="78"/>
      <c r="I27" s="78"/>
      <c r="J27" s="76"/>
      <c r="K27" s="136" t="str">
        <f t="shared" si="0"/>
        <v>SUP</v>
      </c>
    </row>
    <row r="28" spans="1:11" s="137" customFormat="1" ht="42.75" x14ac:dyDescent="0.3">
      <c r="A28" s="128"/>
      <c r="B28" s="129" t="s">
        <v>2517</v>
      </c>
      <c r="C28" s="138" t="s">
        <v>1153</v>
      </c>
      <c r="D28" s="78" t="s">
        <v>110</v>
      </c>
      <c r="E28" s="78"/>
      <c r="F28" s="78"/>
      <c r="G28" s="78"/>
      <c r="H28" s="78"/>
      <c r="I28" s="78"/>
      <c r="J28" s="76"/>
      <c r="K28" s="136" t="str">
        <f t="shared" si="0"/>
        <v>SUP</v>
      </c>
    </row>
    <row r="29" spans="1:11" s="137" customFormat="1" ht="114" x14ac:dyDescent="0.3">
      <c r="A29" s="128"/>
      <c r="B29" s="129" t="s">
        <v>2518</v>
      </c>
      <c r="C29" s="138" t="s">
        <v>1154</v>
      </c>
      <c r="D29" s="78" t="s">
        <v>110</v>
      </c>
      <c r="E29" s="78"/>
      <c r="F29" s="78"/>
      <c r="G29" s="78"/>
      <c r="H29" s="78"/>
      <c r="I29" s="78"/>
      <c r="J29" s="76" t="s">
        <v>2607</v>
      </c>
      <c r="K29" s="136" t="str">
        <f t="shared" si="0"/>
        <v>SUP</v>
      </c>
    </row>
    <row r="30" spans="1:11" s="137" customFormat="1" ht="99.75" x14ac:dyDescent="0.3">
      <c r="A30" s="128"/>
      <c r="B30" s="129" t="s">
        <v>2519</v>
      </c>
      <c r="C30" s="138" t="s">
        <v>1155</v>
      </c>
      <c r="D30" s="78"/>
      <c r="E30" s="78"/>
      <c r="F30" s="78"/>
      <c r="G30" s="78" t="s">
        <v>110</v>
      </c>
      <c r="H30" s="78"/>
      <c r="I30" s="78"/>
      <c r="J30" s="76" t="s">
        <v>2606</v>
      </c>
      <c r="K30" s="136" t="str">
        <f t="shared" si="0"/>
        <v>CST</v>
      </c>
    </row>
    <row r="31" spans="1:11" s="137" customFormat="1" ht="57" x14ac:dyDescent="0.3">
      <c r="A31" s="128"/>
      <c r="B31" s="129" t="s">
        <v>2520</v>
      </c>
      <c r="C31" s="138" t="s">
        <v>1156</v>
      </c>
      <c r="D31" s="78" t="s">
        <v>110</v>
      </c>
      <c r="E31" s="78"/>
      <c r="F31" s="78"/>
      <c r="G31" s="78"/>
      <c r="H31" s="78"/>
      <c r="I31" s="78"/>
      <c r="J31" s="76"/>
      <c r="K31" s="136" t="str">
        <f t="shared" si="0"/>
        <v>SUP</v>
      </c>
    </row>
    <row r="32" spans="1:11" s="137" customFormat="1" ht="71.25" x14ac:dyDescent="0.3">
      <c r="A32" s="128"/>
      <c r="B32" s="129" t="s">
        <v>2521</v>
      </c>
      <c r="C32" s="138" t="s">
        <v>1157</v>
      </c>
      <c r="D32" s="78" t="s">
        <v>110</v>
      </c>
      <c r="E32" s="78"/>
      <c r="F32" s="78"/>
      <c r="G32" s="78"/>
      <c r="H32" s="78"/>
      <c r="I32" s="78"/>
      <c r="J32" s="76"/>
      <c r="K32" s="136" t="str">
        <f t="shared" si="0"/>
        <v>SUP</v>
      </c>
    </row>
    <row r="33" spans="1:11" s="137" customFormat="1" ht="57" x14ac:dyDescent="0.3">
      <c r="A33" s="128"/>
      <c r="B33" s="129" t="s">
        <v>2522</v>
      </c>
      <c r="C33" s="138" t="s">
        <v>1158</v>
      </c>
      <c r="D33" s="78" t="s">
        <v>110</v>
      </c>
      <c r="E33" s="78"/>
      <c r="F33" s="78"/>
      <c r="G33" s="78"/>
      <c r="H33" s="78"/>
      <c r="I33" s="78"/>
      <c r="J33" s="76"/>
      <c r="K33" s="136" t="str">
        <f t="shared" si="0"/>
        <v>SUP</v>
      </c>
    </row>
    <row r="34" spans="1:11" s="137" customFormat="1" ht="42.75" x14ac:dyDescent="0.3">
      <c r="A34" s="128"/>
      <c r="B34" s="129" t="s">
        <v>2523</v>
      </c>
      <c r="C34" s="138" t="s">
        <v>1159</v>
      </c>
      <c r="D34" s="78" t="s">
        <v>110</v>
      </c>
      <c r="E34" s="78"/>
      <c r="F34" s="78"/>
      <c r="G34" s="78"/>
      <c r="H34" s="78"/>
      <c r="I34" s="78"/>
      <c r="J34" s="76"/>
      <c r="K34" s="136" t="str">
        <f t="shared" si="0"/>
        <v>SUP</v>
      </c>
    </row>
    <row r="35" spans="1:11" s="137" customFormat="1" ht="28.5" x14ac:dyDescent="0.3">
      <c r="A35" s="128"/>
      <c r="B35" s="129" t="s">
        <v>2524</v>
      </c>
      <c r="C35" s="138" t="s">
        <v>1160</v>
      </c>
      <c r="D35" s="78" t="s">
        <v>110</v>
      </c>
      <c r="E35" s="78"/>
      <c r="F35" s="78"/>
      <c r="G35" s="78"/>
      <c r="H35" s="78"/>
      <c r="I35" s="78"/>
      <c r="J35" s="76"/>
      <c r="K35" s="136" t="str">
        <f t="shared" si="0"/>
        <v>SUP</v>
      </c>
    </row>
    <row r="36" spans="1:11" s="137" customFormat="1" ht="185.25" x14ac:dyDescent="0.3">
      <c r="A36" s="128"/>
      <c r="B36" s="129" t="s">
        <v>2525</v>
      </c>
      <c r="C36" s="138" t="s">
        <v>1366</v>
      </c>
      <c r="D36" s="78" t="s">
        <v>110</v>
      </c>
      <c r="E36" s="78"/>
      <c r="F36" s="78"/>
      <c r="G36" s="78"/>
      <c r="H36" s="78"/>
      <c r="I36" s="78"/>
      <c r="J36" s="76" t="s">
        <v>2608</v>
      </c>
      <c r="K36" s="136" t="str">
        <f t="shared" si="0"/>
        <v>SUP</v>
      </c>
    </row>
    <row r="37" spans="1:11" s="137" customFormat="1" ht="242.25" x14ac:dyDescent="0.3">
      <c r="A37" s="128"/>
      <c r="B37" s="129" t="s">
        <v>2526</v>
      </c>
      <c r="C37" s="138" t="s">
        <v>1161</v>
      </c>
      <c r="D37" s="78" t="s">
        <v>110</v>
      </c>
      <c r="E37" s="78"/>
      <c r="F37" s="78"/>
      <c r="G37" s="78"/>
      <c r="H37" s="78"/>
      <c r="I37" s="78"/>
      <c r="J37" s="76" t="s">
        <v>2609</v>
      </c>
      <c r="K37" s="136" t="str">
        <f t="shared" si="0"/>
        <v>SUP</v>
      </c>
    </row>
    <row r="38" spans="1:11" s="137" customFormat="1" ht="71.25" x14ac:dyDescent="0.3">
      <c r="A38" s="128"/>
      <c r="B38" s="129" t="s">
        <v>2527</v>
      </c>
      <c r="C38" s="138" t="s">
        <v>1162</v>
      </c>
      <c r="D38" s="78"/>
      <c r="E38" s="78" t="s">
        <v>110</v>
      </c>
      <c r="F38" s="78"/>
      <c r="G38" s="78"/>
      <c r="H38" s="78"/>
      <c r="I38" s="78"/>
      <c r="J38" s="84" t="s">
        <v>2587</v>
      </c>
      <c r="K38" s="136" t="str">
        <f t="shared" si="0"/>
        <v>MOD</v>
      </c>
    </row>
    <row r="39" spans="1:11" s="137" customFormat="1" ht="42.75" x14ac:dyDescent="0.3">
      <c r="A39" s="128"/>
      <c r="B39" s="129" t="s">
        <v>2528</v>
      </c>
      <c r="C39" s="138" t="s">
        <v>1163</v>
      </c>
      <c r="D39" s="78" t="s">
        <v>110</v>
      </c>
      <c r="E39" s="78"/>
      <c r="F39" s="78"/>
      <c r="G39" s="78"/>
      <c r="H39" s="78"/>
      <c r="I39" s="78"/>
      <c r="J39" s="76"/>
      <c r="K39" s="136" t="str">
        <f t="shared" ref="K39:K70" si="1">IF(C39="","",
IF(OR(A33="x",RIGHT(C39,1)=":"),"",
IF(COUNTA(D39:I39)&gt;1,"Invalid",
IF(D39="x",$D$6,IF(E39="x",$E$6,IF(F39="x",$F$6,IF(G39="x",$G$6,IF(H39="x",$H$6,IF(I39="x",$I$6,"")))))))))</f>
        <v>SUP</v>
      </c>
    </row>
    <row r="40" spans="1:11" s="137" customFormat="1" ht="71.25" x14ac:dyDescent="0.3">
      <c r="A40" s="128"/>
      <c r="B40" s="129" t="s">
        <v>2529</v>
      </c>
      <c r="C40" s="138" t="s">
        <v>1164</v>
      </c>
      <c r="D40" s="78" t="s">
        <v>110</v>
      </c>
      <c r="E40" s="78"/>
      <c r="F40" s="78"/>
      <c r="G40" s="78"/>
      <c r="H40" s="78"/>
      <c r="I40" s="78"/>
      <c r="J40" s="76"/>
      <c r="K40" s="136" t="str">
        <f t="shared" si="1"/>
        <v>SUP</v>
      </c>
    </row>
    <row r="41" spans="1:11" s="137" customFormat="1" ht="57" x14ac:dyDescent="0.3">
      <c r="A41" s="128"/>
      <c r="B41" s="129" t="s">
        <v>2530</v>
      </c>
      <c r="C41" s="138" t="s">
        <v>1165</v>
      </c>
      <c r="D41" s="78" t="s">
        <v>110</v>
      </c>
      <c r="E41" s="78"/>
      <c r="F41" s="78"/>
      <c r="G41" s="78"/>
      <c r="H41" s="78"/>
      <c r="I41" s="78"/>
      <c r="J41" s="76"/>
      <c r="K41" s="136" t="str">
        <f t="shared" si="1"/>
        <v>SUP</v>
      </c>
    </row>
    <row r="42" spans="1:11" s="137" customFormat="1" ht="85.5" x14ac:dyDescent="0.3">
      <c r="A42" s="128"/>
      <c r="B42" s="129" t="s">
        <v>2531</v>
      </c>
      <c r="C42" s="138" t="s">
        <v>1166</v>
      </c>
      <c r="D42" s="78" t="s">
        <v>110</v>
      </c>
      <c r="E42" s="78"/>
      <c r="F42" s="78"/>
      <c r="G42" s="78"/>
      <c r="H42" s="78"/>
      <c r="I42" s="78"/>
      <c r="J42" s="76" t="s">
        <v>2580</v>
      </c>
      <c r="K42" s="136" t="str">
        <f t="shared" si="1"/>
        <v>SUP</v>
      </c>
    </row>
    <row r="43" spans="1:11" s="137" customFormat="1" ht="85.5" x14ac:dyDescent="0.3">
      <c r="A43" s="128"/>
      <c r="B43" s="129" t="s">
        <v>2532</v>
      </c>
      <c r="C43" s="138" t="s">
        <v>1167</v>
      </c>
      <c r="D43" s="78" t="s">
        <v>110</v>
      </c>
      <c r="E43" s="78"/>
      <c r="F43" s="78"/>
      <c r="G43" s="78"/>
      <c r="H43" s="78"/>
      <c r="I43" s="78"/>
      <c r="J43" s="76" t="s">
        <v>2580</v>
      </c>
      <c r="K43" s="136" t="str">
        <f t="shared" si="1"/>
        <v>SUP</v>
      </c>
    </row>
    <row r="44" spans="1:11" s="137" customFormat="1" ht="85.5" x14ac:dyDescent="0.3">
      <c r="A44" s="128"/>
      <c r="B44" s="129" t="s">
        <v>2533</v>
      </c>
      <c r="C44" s="138" t="s">
        <v>1168</v>
      </c>
      <c r="D44" s="78" t="s">
        <v>110</v>
      </c>
      <c r="E44" s="78"/>
      <c r="F44" s="78"/>
      <c r="G44" s="78"/>
      <c r="H44" s="78"/>
      <c r="I44" s="78"/>
      <c r="J44" s="76" t="s">
        <v>2580</v>
      </c>
      <c r="K44" s="136" t="str">
        <f t="shared" si="1"/>
        <v>SUP</v>
      </c>
    </row>
    <row r="45" spans="1:11" s="137" customFormat="1" ht="28.5" x14ac:dyDescent="0.3">
      <c r="A45" s="128"/>
      <c r="B45" s="129" t="s">
        <v>2533</v>
      </c>
      <c r="C45" s="138" t="s">
        <v>1169</v>
      </c>
      <c r="D45" s="78"/>
      <c r="E45" s="78"/>
      <c r="F45" s="78"/>
      <c r="G45" s="78"/>
      <c r="H45" s="78"/>
      <c r="I45" s="78"/>
      <c r="J45" s="76"/>
      <c r="K45" s="136" t="str">
        <f t="shared" si="1"/>
        <v/>
      </c>
    </row>
    <row r="46" spans="1:11" s="137" customFormat="1" ht="28.5" x14ac:dyDescent="0.3">
      <c r="A46" s="128"/>
      <c r="B46" s="129" t="s">
        <v>2534</v>
      </c>
      <c r="C46" s="138" t="s">
        <v>1170</v>
      </c>
      <c r="D46" s="78" t="s">
        <v>110</v>
      </c>
      <c r="E46" s="78"/>
      <c r="F46" s="78"/>
      <c r="G46" s="78"/>
      <c r="H46" s="78"/>
      <c r="I46" s="78"/>
      <c r="J46" s="76"/>
      <c r="K46" s="136" t="str">
        <f t="shared" si="1"/>
        <v>SUP</v>
      </c>
    </row>
    <row r="47" spans="1:11" s="137" customFormat="1" ht="85.5" x14ac:dyDescent="0.3">
      <c r="A47" s="128"/>
      <c r="B47" s="129" t="s">
        <v>2535</v>
      </c>
      <c r="C47" s="138" t="s">
        <v>1171</v>
      </c>
      <c r="D47" s="78" t="s">
        <v>110</v>
      </c>
      <c r="E47" s="78"/>
      <c r="F47" s="78"/>
      <c r="G47" s="78"/>
      <c r="H47" s="78"/>
      <c r="I47" s="78"/>
      <c r="J47" s="76" t="s">
        <v>2580</v>
      </c>
      <c r="K47" s="136" t="str">
        <f t="shared" si="1"/>
        <v>SUP</v>
      </c>
    </row>
    <row r="48" spans="1:11" s="137" customFormat="1" ht="28.5" x14ac:dyDescent="0.3">
      <c r="A48" s="128"/>
      <c r="B48" s="129" t="s">
        <v>2536</v>
      </c>
      <c r="C48" s="138" t="s">
        <v>1172</v>
      </c>
      <c r="D48" s="78" t="s">
        <v>110</v>
      </c>
      <c r="E48" s="78"/>
      <c r="F48" s="78"/>
      <c r="G48" s="78"/>
      <c r="H48" s="78"/>
      <c r="I48" s="78"/>
      <c r="J48" s="76"/>
      <c r="K48" s="136" t="str">
        <f t="shared" si="1"/>
        <v>SUP</v>
      </c>
    </row>
    <row r="49" spans="1:11" s="137" customFormat="1" ht="57" x14ac:dyDescent="0.3">
      <c r="A49" s="128"/>
      <c r="B49" s="129" t="s">
        <v>2537</v>
      </c>
      <c r="C49" s="138" t="s">
        <v>1173</v>
      </c>
      <c r="D49" s="78" t="s">
        <v>110</v>
      </c>
      <c r="E49" s="78"/>
      <c r="F49" s="78"/>
      <c r="G49" s="78"/>
      <c r="H49" s="78"/>
      <c r="I49" s="78"/>
      <c r="J49" s="76"/>
      <c r="K49" s="136" t="str">
        <f t="shared" si="1"/>
        <v>SUP</v>
      </c>
    </row>
    <row r="50" spans="1:11" s="137" customFormat="1" ht="57" x14ac:dyDescent="0.3">
      <c r="A50" s="128"/>
      <c r="B50" s="129" t="s">
        <v>2538</v>
      </c>
      <c r="C50" s="138" t="s">
        <v>1174</v>
      </c>
      <c r="D50" s="78" t="s">
        <v>110</v>
      </c>
      <c r="E50" s="78"/>
      <c r="F50" s="78"/>
      <c r="G50" s="78"/>
      <c r="H50" s="78"/>
      <c r="I50" s="78"/>
      <c r="J50" s="76"/>
      <c r="K50" s="136" t="str">
        <f t="shared" si="1"/>
        <v>SUP</v>
      </c>
    </row>
    <row r="51" spans="1:11" s="137" customFormat="1" ht="57" x14ac:dyDescent="0.3">
      <c r="A51" s="128"/>
      <c r="B51" s="129" t="s">
        <v>2539</v>
      </c>
      <c r="C51" s="138" t="s">
        <v>1175</v>
      </c>
      <c r="D51" s="78"/>
      <c r="E51" s="78" t="s">
        <v>110</v>
      </c>
      <c r="F51" s="78"/>
      <c r="G51" s="78"/>
      <c r="H51" s="78"/>
      <c r="I51" s="78"/>
      <c r="J51" s="76"/>
      <c r="K51" s="136" t="str">
        <f t="shared" si="1"/>
        <v>MOD</v>
      </c>
    </row>
    <row r="52" spans="1:11" s="137" customFormat="1" ht="42.75" x14ac:dyDescent="0.3">
      <c r="A52" s="128"/>
      <c r="B52" s="129" t="s">
        <v>2540</v>
      </c>
      <c r="C52" s="138" t="s">
        <v>1176</v>
      </c>
      <c r="D52" s="78"/>
      <c r="E52" s="78" t="s">
        <v>110</v>
      </c>
      <c r="F52" s="78"/>
      <c r="G52" s="78"/>
      <c r="H52" s="78"/>
      <c r="I52" s="78"/>
      <c r="J52" s="76"/>
      <c r="K52" s="136" t="str">
        <f t="shared" si="1"/>
        <v>MOD</v>
      </c>
    </row>
    <row r="53" spans="1:11" s="137" customFormat="1" ht="42.75" x14ac:dyDescent="0.3">
      <c r="A53" s="128"/>
      <c r="B53" s="129" t="s">
        <v>2540</v>
      </c>
      <c r="C53" s="138" t="s">
        <v>1177</v>
      </c>
      <c r="D53" s="78"/>
      <c r="E53" s="78"/>
      <c r="F53" s="78"/>
      <c r="G53" s="78"/>
      <c r="H53" s="78"/>
      <c r="I53" s="78"/>
      <c r="J53" s="76"/>
      <c r="K53" s="136" t="str">
        <f t="shared" si="1"/>
        <v/>
      </c>
    </row>
    <row r="54" spans="1:11" s="137" customFormat="1" ht="14.25" x14ac:dyDescent="0.3">
      <c r="A54" s="128"/>
      <c r="B54" s="129" t="s">
        <v>2541</v>
      </c>
      <c r="C54" s="139" t="s">
        <v>1178</v>
      </c>
      <c r="D54" s="78"/>
      <c r="E54" s="78" t="s">
        <v>110</v>
      </c>
      <c r="F54" s="78"/>
      <c r="G54" s="78"/>
      <c r="H54" s="78"/>
      <c r="I54" s="78"/>
      <c r="J54" s="76"/>
      <c r="K54" s="136" t="str">
        <f t="shared" si="1"/>
        <v>MOD</v>
      </c>
    </row>
    <row r="55" spans="1:11" s="137" customFormat="1" ht="14.25" x14ac:dyDescent="0.3">
      <c r="A55" s="128"/>
      <c r="B55" s="129" t="s">
        <v>2542</v>
      </c>
      <c r="C55" s="139" t="s">
        <v>1179</v>
      </c>
      <c r="D55" s="78"/>
      <c r="E55" s="78" t="s">
        <v>110</v>
      </c>
      <c r="F55" s="78"/>
      <c r="G55" s="78"/>
      <c r="H55" s="78"/>
      <c r="I55" s="78"/>
      <c r="J55" s="76"/>
      <c r="K55" s="136" t="str">
        <f t="shared" si="1"/>
        <v>MOD</v>
      </c>
    </row>
    <row r="56" spans="1:11" s="137" customFormat="1" ht="14.25" x14ac:dyDescent="0.3">
      <c r="A56" s="128"/>
      <c r="B56" s="129" t="s">
        <v>2543</v>
      </c>
      <c r="C56" s="139" t="s">
        <v>1180</v>
      </c>
      <c r="D56" s="78"/>
      <c r="E56" s="78" t="s">
        <v>110</v>
      </c>
      <c r="F56" s="78"/>
      <c r="G56" s="78"/>
      <c r="H56" s="78"/>
      <c r="I56" s="78"/>
      <c r="J56" s="76"/>
      <c r="K56" s="136" t="str">
        <f t="shared" si="1"/>
        <v>MOD</v>
      </c>
    </row>
    <row r="57" spans="1:11" s="137" customFormat="1" ht="14.25" x14ac:dyDescent="0.3">
      <c r="A57" s="128"/>
      <c r="B57" s="129" t="s">
        <v>2544</v>
      </c>
      <c r="C57" s="139" t="s">
        <v>1181</v>
      </c>
      <c r="D57" s="78" t="s">
        <v>110</v>
      </c>
      <c r="E57" s="78"/>
      <c r="F57" s="78"/>
      <c r="G57" s="78"/>
      <c r="H57" s="78"/>
      <c r="I57" s="78"/>
      <c r="J57" s="76"/>
      <c r="K57" s="136" t="str">
        <f t="shared" si="1"/>
        <v>SUP</v>
      </c>
    </row>
    <row r="58" spans="1:11" s="137" customFormat="1" ht="14.25" x14ac:dyDescent="0.3">
      <c r="A58" s="128"/>
      <c r="B58" s="129" t="s">
        <v>2545</v>
      </c>
      <c r="C58" s="139" t="s">
        <v>1182</v>
      </c>
      <c r="D58" s="78" t="s">
        <v>110</v>
      </c>
      <c r="E58" s="78"/>
      <c r="F58" s="78"/>
      <c r="G58" s="78"/>
      <c r="H58" s="78"/>
      <c r="I58" s="78"/>
      <c r="J58" s="76"/>
      <c r="K58" s="136" t="str">
        <f t="shared" si="1"/>
        <v>SUP</v>
      </c>
    </row>
    <row r="59" spans="1:11" s="137" customFormat="1" ht="14.25" x14ac:dyDescent="0.3">
      <c r="A59" s="128"/>
      <c r="B59" s="129" t="s">
        <v>2546</v>
      </c>
      <c r="C59" s="139" t="s">
        <v>1183</v>
      </c>
      <c r="D59" s="78" t="s">
        <v>110</v>
      </c>
      <c r="E59" s="78"/>
      <c r="F59" s="78"/>
      <c r="G59" s="78"/>
      <c r="H59" s="78"/>
      <c r="I59" s="78"/>
      <c r="J59" s="76"/>
      <c r="K59" s="136" t="str">
        <f t="shared" si="1"/>
        <v>SUP</v>
      </c>
    </row>
    <row r="60" spans="1:11" s="137" customFormat="1" ht="85.5" x14ac:dyDescent="0.3">
      <c r="A60" s="128"/>
      <c r="B60" s="129" t="s">
        <v>2547</v>
      </c>
      <c r="C60" s="139" t="s">
        <v>1184</v>
      </c>
      <c r="D60" s="78"/>
      <c r="E60" s="78" t="s">
        <v>110</v>
      </c>
      <c r="F60" s="78"/>
      <c r="G60" s="78"/>
      <c r="H60" s="78"/>
      <c r="I60" s="78"/>
      <c r="J60" s="76"/>
      <c r="K60" s="136" t="str">
        <f t="shared" si="1"/>
        <v>MOD</v>
      </c>
    </row>
    <row r="61" spans="1:11" s="137" customFormat="1" ht="57" x14ac:dyDescent="0.3">
      <c r="A61" s="128"/>
      <c r="B61" s="129" t="s">
        <v>2548</v>
      </c>
      <c r="C61" s="138" t="s">
        <v>1185</v>
      </c>
      <c r="D61" s="78" t="s">
        <v>110</v>
      </c>
      <c r="E61" s="78"/>
      <c r="F61" s="78"/>
      <c r="G61" s="78"/>
      <c r="H61" s="78"/>
      <c r="I61" s="78"/>
      <c r="J61" s="76" t="s">
        <v>2574</v>
      </c>
      <c r="K61" s="136" t="str">
        <f t="shared" si="1"/>
        <v>SUP</v>
      </c>
    </row>
    <row r="62" spans="1:11" s="137" customFormat="1" ht="71.25" x14ac:dyDescent="0.3">
      <c r="A62" s="128"/>
      <c r="B62" s="129" t="s">
        <v>2549</v>
      </c>
      <c r="C62" s="138" t="s">
        <v>1186</v>
      </c>
      <c r="D62" s="78" t="s">
        <v>110</v>
      </c>
      <c r="E62" s="78"/>
      <c r="F62" s="78"/>
      <c r="G62" s="78"/>
      <c r="H62" s="78"/>
      <c r="I62" s="78"/>
      <c r="J62" s="76" t="s">
        <v>2574</v>
      </c>
      <c r="K62" s="136" t="str">
        <f t="shared" si="1"/>
        <v>SUP</v>
      </c>
    </row>
    <row r="63" spans="1:11" s="137" customFormat="1" ht="57" x14ac:dyDescent="0.3">
      <c r="A63" s="128"/>
      <c r="B63" s="129" t="s">
        <v>2550</v>
      </c>
      <c r="C63" s="138" t="s">
        <v>1187</v>
      </c>
      <c r="D63" s="78" t="s">
        <v>110</v>
      </c>
      <c r="E63" s="78"/>
      <c r="F63" s="78"/>
      <c r="G63" s="78"/>
      <c r="H63" s="78"/>
      <c r="I63" s="78"/>
      <c r="J63" s="76" t="s">
        <v>2574</v>
      </c>
      <c r="K63" s="136" t="str">
        <f t="shared" si="1"/>
        <v>SUP</v>
      </c>
    </row>
    <row r="64" spans="1:11" s="137" customFormat="1" ht="128.25" x14ac:dyDescent="0.3">
      <c r="A64" s="128"/>
      <c r="B64" s="129" t="s">
        <v>2551</v>
      </c>
      <c r="C64" s="138" t="s">
        <v>1188</v>
      </c>
      <c r="D64" s="78" t="s">
        <v>110</v>
      </c>
      <c r="E64" s="78"/>
      <c r="F64" s="78"/>
      <c r="G64" s="78"/>
      <c r="H64" s="78"/>
      <c r="I64" s="78"/>
      <c r="J64" s="76" t="s">
        <v>2574</v>
      </c>
      <c r="K64" s="136" t="str">
        <f t="shared" si="1"/>
        <v>SUP</v>
      </c>
    </row>
    <row r="65" spans="1:11" s="137" customFormat="1" ht="57" x14ac:dyDescent="0.3">
      <c r="A65" s="128"/>
      <c r="B65" s="129" t="s">
        <v>2552</v>
      </c>
      <c r="C65" s="138" t="s">
        <v>1189</v>
      </c>
      <c r="D65" s="78" t="s">
        <v>110</v>
      </c>
      <c r="E65" s="78"/>
      <c r="F65" s="78"/>
      <c r="G65" s="78"/>
      <c r="H65" s="78"/>
      <c r="I65" s="78"/>
      <c r="J65" s="76"/>
      <c r="K65" s="136" t="str">
        <f t="shared" si="1"/>
        <v>SUP</v>
      </c>
    </row>
    <row r="66" spans="1:11" s="137" customFormat="1" ht="57" x14ac:dyDescent="0.3">
      <c r="A66" s="128"/>
      <c r="B66" s="129" t="s">
        <v>2553</v>
      </c>
      <c r="C66" s="138" t="s">
        <v>1190</v>
      </c>
      <c r="D66" s="78" t="s">
        <v>110</v>
      </c>
      <c r="E66" s="78"/>
      <c r="F66" s="78"/>
      <c r="G66" s="78"/>
      <c r="H66" s="78"/>
      <c r="I66" s="78"/>
      <c r="J66" s="76"/>
      <c r="K66" s="136" t="str">
        <f t="shared" si="1"/>
        <v>SUP</v>
      </c>
    </row>
    <row r="67" spans="1:11" s="137" customFormat="1" ht="57" x14ac:dyDescent="0.3">
      <c r="A67" s="128"/>
      <c r="B67" s="129" t="s">
        <v>2554</v>
      </c>
      <c r="C67" s="138" t="s">
        <v>1191</v>
      </c>
      <c r="D67" s="78" t="s">
        <v>110</v>
      </c>
      <c r="E67" s="78"/>
      <c r="F67" s="78"/>
      <c r="G67" s="78"/>
      <c r="H67" s="78"/>
      <c r="I67" s="78"/>
      <c r="J67" s="76" t="s">
        <v>2574</v>
      </c>
      <c r="K67" s="136" t="str">
        <f t="shared" si="1"/>
        <v>SUP</v>
      </c>
    </row>
    <row r="68" spans="1:11" s="137" customFormat="1" ht="71.25" x14ac:dyDescent="0.3">
      <c r="A68" s="128"/>
      <c r="B68" s="129" t="s">
        <v>2554</v>
      </c>
      <c r="C68" s="138" t="s">
        <v>1192</v>
      </c>
      <c r="D68" s="78"/>
      <c r="E68" s="78"/>
      <c r="F68" s="78"/>
      <c r="G68" s="78"/>
      <c r="H68" s="78"/>
      <c r="I68" s="78"/>
      <c r="J68" s="76"/>
      <c r="K68" s="136" t="str">
        <f t="shared" si="1"/>
        <v/>
      </c>
    </row>
    <row r="69" spans="1:11" s="137" customFormat="1" ht="14.25" x14ac:dyDescent="0.3">
      <c r="A69" s="128"/>
      <c r="B69" s="129" t="s">
        <v>2555</v>
      </c>
      <c r="C69" s="139" t="s">
        <v>1193</v>
      </c>
      <c r="D69" s="78" t="s">
        <v>110</v>
      </c>
      <c r="E69" s="78"/>
      <c r="F69" s="78"/>
      <c r="G69" s="78"/>
      <c r="H69" s="78"/>
      <c r="I69" s="78"/>
      <c r="J69" s="76"/>
      <c r="K69" s="136" t="str">
        <f t="shared" si="1"/>
        <v>SUP</v>
      </c>
    </row>
    <row r="70" spans="1:11" s="137" customFormat="1" ht="14.25" x14ac:dyDescent="0.3">
      <c r="A70" s="128"/>
      <c r="B70" s="129" t="s">
        <v>2556</v>
      </c>
      <c r="C70" s="139" t="s">
        <v>1194</v>
      </c>
      <c r="D70" s="78" t="s">
        <v>110</v>
      </c>
      <c r="E70" s="78"/>
      <c r="F70" s="78"/>
      <c r="G70" s="78"/>
      <c r="H70" s="78"/>
      <c r="I70" s="78"/>
      <c r="J70" s="76"/>
      <c r="K70" s="136" t="str">
        <f t="shared" si="1"/>
        <v>SUP</v>
      </c>
    </row>
    <row r="71" spans="1:11" s="137" customFormat="1" ht="14.25" x14ac:dyDescent="0.3">
      <c r="A71" s="128"/>
      <c r="B71" s="129" t="s">
        <v>2557</v>
      </c>
      <c r="C71" s="139" t="s">
        <v>1195</v>
      </c>
      <c r="D71" s="78" t="s">
        <v>110</v>
      </c>
      <c r="E71" s="78"/>
      <c r="F71" s="78"/>
      <c r="G71" s="78"/>
      <c r="H71" s="78"/>
      <c r="I71" s="78"/>
      <c r="J71" s="76"/>
      <c r="K71" s="136" t="str">
        <f t="shared" ref="K71:K100" si="2">IF(C71="","",
IF(OR(A65="x",RIGHT(C71,1)=":"),"",
IF(COUNTA(D71:I71)&gt;1,"Invalid",
IF(D71="x",$D$6,IF(E71="x",$E$6,IF(F71="x",$F$6,IF(G71="x",$G$6,IF(H71="x",$H$6,IF(I71="x",$I$6,"")))))))))</f>
        <v>SUP</v>
      </c>
    </row>
    <row r="72" spans="1:11" s="137" customFormat="1" ht="14.25" x14ac:dyDescent="0.3">
      <c r="A72" s="128"/>
      <c r="B72" s="129" t="s">
        <v>2558</v>
      </c>
      <c r="C72" s="139" t="s">
        <v>1196</v>
      </c>
      <c r="D72" s="78" t="s">
        <v>110</v>
      </c>
      <c r="E72" s="78"/>
      <c r="F72" s="78"/>
      <c r="G72" s="78"/>
      <c r="H72" s="78"/>
      <c r="I72" s="78"/>
      <c r="J72" s="76"/>
      <c r="K72" s="136" t="str">
        <f t="shared" si="2"/>
        <v>SUP</v>
      </c>
    </row>
    <row r="73" spans="1:11" s="137" customFormat="1" ht="14.25" x14ac:dyDescent="0.3">
      <c r="A73" s="128"/>
      <c r="B73" s="129" t="s">
        <v>2559</v>
      </c>
      <c r="C73" s="139" t="s">
        <v>1197</v>
      </c>
      <c r="D73" s="78" t="s">
        <v>110</v>
      </c>
      <c r="E73" s="78"/>
      <c r="F73" s="78"/>
      <c r="G73" s="78"/>
      <c r="H73" s="78"/>
      <c r="I73" s="78"/>
      <c r="J73" s="76"/>
      <c r="K73" s="136" t="str">
        <f t="shared" si="2"/>
        <v>SUP</v>
      </c>
    </row>
    <row r="74" spans="1:11" s="137" customFormat="1" ht="14.25" x14ac:dyDescent="0.3">
      <c r="A74" s="128"/>
      <c r="B74" s="129" t="s">
        <v>2560</v>
      </c>
      <c r="C74" s="139" t="s">
        <v>1198</v>
      </c>
      <c r="D74" s="78" t="s">
        <v>110</v>
      </c>
      <c r="E74" s="78"/>
      <c r="F74" s="78"/>
      <c r="G74" s="78"/>
      <c r="H74" s="78"/>
      <c r="I74" s="78"/>
      <c r="J74" s="76"/>
      <c r="K74" s="136" t="str">
        <f t="shared" si="2"/>
        <v>SUP</v>
      </c>
    </row>
    <row r="75" spans="1:11" s="137" customFormat="1" ht="14.25" x14ac:dyDescent="0.3">
      <c r="A75" s="128"/>
      <c r="B75" s="129" t="s">
        <v>2561</v>
      </c>
      <c r="C75" s="139" t="s">
        <v>1199</v>
      </c>
      <c r="D75" s="78" t="s">
        <v>110</v>
      </c>
      <c r="E75" s="78"/>
      <c r="F75" s="78"/>
      <c r="G75" s="78"/>
      <c r="H75" s="78"/>
      <c r="I75" s="78"/>
      <c r="J75" s="76"/>
      <c r="K75" s="136" t="str">
        <f t="shared" si="2"/>
        <v>SUP</v>
      </c>
    </row>
    <row r="76" spans="1:11" s="137" customFormat="1" ht="14.25" x14ac:dyDescent="0.3">
      <c r="A76" s="128"/>
      <c r="B76" s="129" t="s">
        <v>2562</v>
      </c>
      <c r="C76" s="139" t="s">
        <v>1200</v>
      </c>
      <c r="D76" s="78" t="s">
        <v>110</v>
      </c>
      <c r="E76" s="78"/>
      <c r="F76" s="78"/>
      <c r="G76" s="78"/>
      <c r="H76" s="78"/>
      <c r="I76" s="78"/>
      <c r="J76" s="76"/>
      <c r="K76" s="136" t="str">
        <f t="shared" si="2"/>
        <v>SUP</v>
      </c>
    </row>
    <row r="77" spans="1:11" s="137" customFormat="1" ht="14.25" x14ac:dyDescent="0.3">
      <c r="A77" s="128"/>
      <c r="B77" s="129" t="s">
        <v>2563</v>
      </c>
      <c r="C77" s="139" t="s">
        <v>1201</v>
      </c>
      <c r="D77" s="78" t="s">
        <v>110</v>
      </c>
      <c r="E77" s="78"/>
      <c r="F77" s="78"/>
      <c r="G77" s="78"/>
      <c r="H77" s="78"/>
      <c r="I77" s="78"/>
      <c r="J77" s="76"/>
      <c r="K77" s="136" t="str">
        <f t="shared" si="2"/>
        <v>SUP</v>
      </c>
    </row>
    <row r="78" spans="1:11" s="137" customFormat="1" ht="14.25" x14ac:dyDescent="0.3">
      <c r="A78" s="128"/>
      <c r="B78" s="129" t="s">
        <v>2564</v>
      </c>
      <c r="C78" s="139" t="s">
        <v>1202</v>
      </c>
      <c r="D78" s="78" t="s">
        <v>110</v>
      </c>
      <c r="E78" s="78"/>
      <c r="F78" s="78"/>
      <c r="G78" s="78"/>
      <c r="H78" s="78"/>
      <c r="I78" s="78"/>
      <c r="J78" s="76"/>
      <c r="K78" s="136" t="str">
        <f t="shared" si="2"/>
        <v>SUP</v>
      </c>
    </row>
    <row r="79" spans="1:11" s="137" customFormat="1" ht="14.25" x14ac:dyDescent="0.3">
      <c r="A79" s="128"/>
      <c r="B79" s="129" t="s">
        <v>2565</v>
      </c>
      <c r="C79" s="139" t="s">
        <v>2496</v>
      </c>
      <c r="D79" s="78" t="s">
        <v>110</v>
      </c>
      <c r="E79" s="78"/>
      <c r="F79" s="78"/>
      <c r="G79" s="78"/>
      <c r="H79" s="78"/>
      <c r="I79" s="78"/>
      <c r="J79" s="76"/>
      <c r="K79" s="136" t="str">
        <f t="shared" si="2"/>
        <v>SUP</v>
      </c>
    </row>
    <row r="80" spans="1:11" s="137" customFormat="1" ht="14.25" x14ac:dyDescent="0.3">
      <c r="A80" s="128"/>
      <c r="B80" s="129" t="s">
        <v>2566</v>
      </c>
      <c r="C80" s="139" t="s">
        <v>1203</v>
      </c>
      <c r="D80" s="78" t="s">
        <v>110</v>
      </c>
      <c r="E80" s="78"/>
      <c r="F80" s="78"/>
      <c r="G80" s="78"/>
      <c r="H80" s="78"/>
      <c r="I80" s="78"/>
      <c r="J80" s="76"/>
      <c r="K80" s="136" t="str">
        <f t="shared" si="2"/>
        <v>SUP</v>
      </c>
    </row>
    <row r="81" spans="1:11" s="137" customFormat="1" ht="85.5" x14ac:dyDescent="0.3">
      <c r="A81" s="128"/>
      <c r="B81" s="129" t="s">
        <v>2567</v>
      </c>
      <c r="C81" s="138" t="s">
        <v>1204</v>
      </c>
      <c r="D81" s="78" t="s">
        <v>110</v>
      </c>
      <c r="E81" s="78"/>
      <c r="F81" s="78"/>
      <c r="G81" s="78"/>
      <c r="H81" s="78"/>
      <c r="I81" s="78"/>
      <c r="J81" s="76"/>
      <c r="K81" s="136" t="str">
        <f t="shared" si="2"/>
        <v>SUP</v>
      </c>
    </row>
    <row r="82" spans="1:11" s="137" customFormat="1" ht="14.25" hidden="1" x14ac:dyDescent="0.3">
      <c r="A82" s="128"/>
      <c r="B82" s="129" t="s">
        <v>295</v>
      </c>
      <c r="C82" s="134"/>
      <c r="D82" s="131"/>
      <c r="E82" s="131"/>
      <c r="F82" s="131"/>
      <c r="G82" s="131"/>
      <c r="H82" s="131"/>
      <c r="I82" s="131"/>
      <c r="J82" s="132"/>
      <c r="K82" s="133" t="str">
        <f t="shared" si="2"/>
        <v/>
      </c>
    </row>
    <row r="83" spans="1:11" s="137" customFormat="1" ht="14.25" hidden="1" x14ac:dyDescent="0.3">
      <c r="A83" s="128"/>
      <c r="B83" s="129" t="s">
        <v>295</v>
      </c>
      <c r="C83" s="134"/>
      <c r="D83" s="131"/>
      <c r="E83" s="131"/>
      <c r="F83" s="131"/>
      <c r="G83" s="131"/>
      <c r="H83" s="131"/>
      <c r="I83" s="131"/>
      <c r="J83" s="132"/>
      <c r="K83" s="133" t="str">
        <f t="shared" si="2"/>
        <v/>
      </c>
    </row>
    <row r="84" spans="1:11" s="137" customFormat="1" ht="14.25" hidden="1" x14ac:dyDescent="0.3">
      <c r="A84" s="128"/>
      <c r="B84" s="129" t="s">
        <v>295</v>
      </c>
      <c r="C84" s="134"/>
      <c r="D84" s="131"/>
      <c r="E84" s="131"/>
      <c r="F84" s="131"/>
      <c r="G84" s="131"/>
      <c r="H84" s="131"/>
      <c r="I84" s="131"/>
      <c r="J84" s="132"/>
      <c r="K84" s="133" t="str">
        <f t="shared" si="2"/>
        <v/>
      </c>
    </row>
    <row r="85" spans="1:11" s="137" customFormat="1" ht="14.25" hidden="1" x14ac:dyDescent="0.3">
      <c r="A85" s="128"/>
      <c r="B85" s="129" t="s">
        <v>295</v>
      </c>
      <c r="C85" s="134"/>
      <c r="D85" s="131"/>
      <c r="E85" s="131"/>
      <c r="F85" s="131"/>
      <c r="G85" s="131"/>
      <c r="H85" s="131"/>
      <c r="I85" s="131"/>
      <c r="J85" s="132"/>
      <c r="K85" s="133" t="str">
        <f t="shared" si="2"/>
        <v/>
      </c>
    </row>
    <row r="86" spans="1:11" s="137" customFormat="1" ht="14.25" hidden="1" x14ac:dyDescent="0.3">
      <c r="A86" s="128"/>
      <c r="B86" s="129" t="s">
        <v>295</v>
      </c>
      <c r="C86" s="134"/>
      <c r="D86" s="131"/>
      <c r="E86" s="131"/>
      <c r="F86" s="131"/>
      <c r="G86" s="131"/>
      <c r="H86" s="131"/>
      <c r="I86" s="131"/>
      <c r="J86" s="132"/>
      <c r="K86" s="133" t="str">
        <f t="shared" si="2"/>
        <v/>
      </c>
    </row>
    <row r="87" spans="1:11" s="137" customFormat="1" ht="14.25" hidden="1" x14ac:dyDescent="0.3">
      <c r="A87" s="128"/>
      <c r="B87" s="129" t="s">
        <v>295</v>
      </c>
      <c r="C87" s="134"/>
      <c r="D87" s="131"/>
      <c r="E87" s="131"/>
      <c r="F87" s="131"/>
      <c r="G87" s="131"/>
      <c r="H87" s="131"/>
      <c r="I87" s="131"/>
      <c r="J87" s="132"/>
      <c r="K87" s="133" t="str">
        <f t="shared" si="2"/>
        <v/>
      </c>
    </row>
    <row r="88" spans="1:11" s="137" customFormat="1" ht="14.25" hidden="1" x14ac:dyDescent="0.3">
      <c r="A88" s="128"/>
      <c r="B88" s="129" t="s">
        <v>295</v>
      </c>
      <c r="C88" s="134"/>
      <c r="D88" s="131"/>
      <c r="E88" s="131"/>
      <c r="F88" s="131"/>
      <c r="G88" s="131"/>
      <c r="H88" s="131"/>
      <c r="I88" s="131"/>
      <c r="J88" s="132"/>
      <c r="K88" s="133" t="str">
        <f t="shared" si="2"/>
        <v/>
      </c>
    </row>
    <row r="89" spans="1:11" s="137" customFormat="1" ht="14.25" hidden="1" x14ac:dyDescent="0.3">
      <c r="A89" s="128"/>
      <c r="B89" s="129" t="s">
        <v>295</v>
      </c>
      <c r="C89" s="134"/>
      <c r="D89" s="131"/>
      <c r="E89" s="131"/>
      <c r="F89" s="131"/>
      <c r="G89" s="131"/>
      <c r="H89" s="131"/>
      <c r="I89" s="131"/>
      <c r="J89" s="132"/>
      <c r="K89" s="133" t="str">
        <f t="shared" si="2"/>
        <v/>
      </c>
    </row>
    <row r="90" spans="1:11" s="137" customFormat="1" ht="14.25" hidden="1" x14ac:dyDescent="0.3">
      <c r="A90" s="128"/>
      <c r="B90" s="129" t="s">
        <v>295</v>
      </c>
      <c r="C90" s="134"/>
      <c r="D90" s="131"/>
      <c r="E90" s="131"/>
      <c r="F90" s="131"/>
      <c r="G90" s="131"/>
      <c r="H90" s="131"/>
      <c r="I90" s="131"/>
      <c r="J90" s="132"/>
      <c r="K90" s="133" t="str">
        <f t="shared" si="2"/>
        <v/>
      </c>
    </row>
    <row r="91" spans="1:11" s="137" customFormat="1" ht="14.25" hidden="1" x14ac:dyDescent="0.3">
      <c r="A91" s="128"/>
      <c r="B91" s="129" t="s">
        <v>295</v>
      </c>
      <c r="C91" s="134"/>
      <c r="D91" s="131"/>
      <c r="E91" s="131"/>
      <c r="F91" s="131"/>
      <c r="G91" s="131"/>
      <c r="H91" s="131"/>
      <c r="I91" s="131"/>
      <c r="J91" s="132"/>
      <c r="K91" s="133" t="str">
        <f t="shared" si="2"/>
        <v/>
      </c>
    </row>
    <row r="92" spans="1:11" s="137" customFormat="1" ht="14.25" hidden="1" x14ac:dyDescent="0.3">
      <c r="A92" s="128"/>
      <c r="B92" s="129" t="s">
        <v>295</v>
      </c>
      <c r="C92" s="134"/>
      <c r="D92" s="131"/>
      <c r="E92" s="131"/>
      <c r="F92" s="131"/>
      <c r="G92" s="131"/>
      <c r="H92" s="131"/>
      <c r="I92" s="131"/>
      <c r="J92" s="132"/>
      <c r="K92" s="133" t="str">
        <f t="shared" si="2"/>
        <v/>
      </c>
    </row>
    <row r="93" spans="1:11" s="137" customFormat="1" ht="14.25" hidden="1" x14ac:dyDescent="0.3">
      <c r="A93" s="128"/>
      <c r="B93" s="129" t="s">
        <v>295</v>
      </c>
      <c r="C93" s="134"/>
      <c r="D93" s="131"/>
      <c r="E93" s="131"/>
      <c r="F93" s="131"/>
      <c r="G93" s="131"/>
      <c r="H93" s="131"/>
      <c r="I93" s="131"/>
      <c r="J93" s="132"/>
      <c r="K93" s="133" t="str">
        <f t="shared" si="2"/>
        <v/>
      </c>
    </row>
    <row r="94" spans="1:11" s="137" customFormat="1" ht="14.25" hidden="1" x14ac:dyDescent="0.3">
      <c r="A94" s="128"/>
      <c r="B94" s="129" t="s">
        <v>295</v>
      </c>
      <c r="C94" s="134"/>
      <c r="D94" s="131"/>
      <c r="E94" s="131"/>
      <c r="F94" s="131"/>
      <c r="G94" s="131"/>
      <c r="H94" s="131"/>
      <c r="I94" s="131"/>
      <c r="J94" s="132"/>
      <c r="K94" s="133" t="str">
        <f t="shared" si="2"/>
        <v/>
      </c>
    </row>
    <row r="95" spans="1:11" s="137" customFormat="1" ht="14.25" hidden="1" x14ac:dyDescent="0.3">
      <c r="A95" s="128"/>
      <c r="B95" s="129" t="s">
        <v>295</v>
      </c>
      <c r="C95" s="134"/>
      <c r="D95" s="131"/>
      <c r="E95" s="131"/>
      <c r="F95" s="131"/>
      <c r="G95" s="131"/>
      <c r="H95" s="131"/>
      <c r="I95" s="131"/>
      <c r="J95" s="132"/>
      <c r="K95" s="133" t="str">
        <f t="shared" si="2"/>
        <v/>
      </c>
    </row>
    <row r="96" spans="1:11" s="137" customFormat="1" ht="14.25" hidden="1" x14ac:dyDescent="0.3">
      <c r="A96" s="128"/>
      <c r="B96" s="129" t="s">
        <v>295</v>
      </c>
      <c r="C96" s="134"/>
      <c r="D96" s="131"/>
      <c r="E96" s="131"/>
      <c r="F96" s="131"/>
      <c r="G96" s="131"/>
      <c r="H96" s="131"/>
      <c r="I96" s="131"/>
      <c r="J96" s="132"/>
      <c r="K96" s="133" t="str">
        <f t="shared" si="2"/>
        <v/>
      </c>
    </row>
    <row r="97" spans="1:11" s="137" customFormat="1" ht="14.25" hidden="1" x14ac:dyDescent="0.3">
      <c r="A97" s="128"/>
      <c r="B97" s="129" t="s">
        <v>295</v>
      </c>
      <c r="C97" s="134"/>
      <c r="D97" s="131"/>
      <c r="E97" s="131"/>
      <c r="F97" s="131"/>
      <c r="G97" s="131"/>
      <c r="H97" s="131"/>
      <c r="I97" s="131"/>
      <c r="J97" s="132"/>
      <c r="K97" s="133" t="str">
        <f t="shared" si="2"/>
        <v/>
      </c>
    </row>
    <row r="98" spans="1:11" s="137" customFormat="1" ht="14.25" hidden="1" x14ac:dyDescent="0.3">
      <c r="A98" s="128"/>
      <c r="B98" s="129" t="s">
        <v>295</v>
      </c>
      <c r="C98" s="134"/>
      <c r="D98" s="131"/>
      <c r="E98" s="131"/>
      <c r="F98" s="131"/>
      <c r="G98" s="131"/>
      <c r="H98" s="131"/>
      <c r="I98" s="131"/>
      <c r="J98" s="132"/>
      <c r="K98" s="133" t="str">
        <f t="shared" si="2"/>
        <v/>
      </c>
    </row>
    <row r="99" spans="1:11" s="137" customFormat="1" ht="14.25" hidden="1" x14ac:dyDescent="0.3">
      <c r="A99" s="128"/>
      <c r="B99" s="129" t="s">
        <v>295</v>
      </c>
      <c r="C99" s="134"/>
      <c r="D99" s="131"/>
      <c r="E99" s="131"/>
      <c r="F99" s="131"/>
      <c r="G99" s="131"/>
      <c r="H99" s="131"/>
      <c r="I99" s="131"/>
      <c r="J99" s="132"/>
      <c r="K99" s="133" t="str">
        <f t="shared" si="2"/>
        <v/>
      </c>
    </row>
    <row r="100" spans="1:11" s="137" customFormat="1" ht="14.25" hidden="1" x14ac:dyDescent="0.3">
      <c r="A100" s="128"/>
      <c r="B100" s="129" t="s">
        <v>295</v>
      </c>
      <c r="C100" s="134"/>
      <c r="D100" s="131"/>
      <c r="E100" s="131"/>
      <c r="F100" s="131"/>
      <c r="G100" s="131"/>
      <c r="H100" s="131"/>
      <c r="I100" s="131"/>
      <c r="J100" s="132"/>
      <c r="K100" s="133" t="str">
        <f t="shared" si="2"/>
        <v/>
      </c>
    </row>
    <row r="101" spans="1:11" ht="14.1" hidden="1" customHeight="1" x14ac:dyDescent="0.2"/>
    <row r="102" spans="1:11" ht="14.1" hidden="1" customHeight="1" x14ac:dyDescent="0.2"/>
    <row r="103" spans="1:11" ht="14.1" hidden="1" customHeight="1" x14ac:dyDescent="0.2"/>
    <row r="104" spans="1:11" ht="14.1" hidden="1" customHeight="1" x14ac:dyDescent="0.2"/>
    <row r="105" spans="1:11" ht="14.1" hidden="1" customHeight="1" x14ac:dyDescent="0.2"/>
    <row r="106" spans="1:11" ht="14.1" hidden="1" customHeight="1" x14ac:dyDescent="0.2"/>
    <row r="107" spans="1:11" ht="14.1" hidden="1" customHeight="1" x14ac:dyDescent="0.2"/>
    <row r="108" spans="1:11" ht="14.1" hidden="1" customHeight="1" x14ac:dyDescent="0.2"/>
    <row r="109" spans="1:11" ht="14.1" hidden="1" customHeight="1" x14ac:dyDescent="0.2"/>
    <row r="110" spans="1:11" ht="14.1" hidden="1" customHeight="1" x14ac:dyDescent="0.2"/>
    <row r="111" spans="1:11" ht="14.1" hidden="1" customHeight="1" x14ac:dyDescent="0.2"/>
    <row r="112" spans="1:11" ht="14.1" hidden="1" customHeight="1" x14ac:dyDescent="0.2"/>
    <row r="113" ht="14.1" hidden="1" customHeight="1" x14ac:dyDescent="0.2"/>
    <row r="114" ht="14.1" hidden="1" customHeight="1" x14ac:dyDescent="0.2"/>
    <row r="115" ht="14.1" hidden="1" customHeight="1" x14ac:dyDescent="0.2"/>
    <row r="116" ht="14.1" hidden="1" customHeight="1" x14ac:dyDescent="0.2"/>
    <row r="117" ht="14.1" hidden="1" customHeight="1" x14ac:dyDescent="0.2"/>
    <row r="118" ht="14.1" hidden="1" customHeight="1" x14ac:dyDescent="0.2"/>
    <row r="119" ht="14.1" hidden="1" customHeight="1" x14ac:dyDescent="0.2"/>
    <row r="120" ht="14.1" hidden="1" customHeight="1" x14ac:dyDescent="0.2"/>
    <row r="121" ht="14.1" hidden="1" customHeight="1" x14ac:dyDescent="0.2"/>
    <row r="122" ht="14.1" hidden="1" customHeight="1" x14ac:dyDescent="0.2"/>
    <row r="123" ht="14.1" hidden="1" customHeight="1" x14ac:dyDescent="0.2"/>
    <row r="124" ht="14.1" hidden="1" customHeight="1" x14ac:dyDescent="0.2"/>
    <row r="125" ht="14.1" hidden="1" customHeight="1" x14ac:dyDescent="0.2"/>
    <row r="126" ht="14.1" hidden="1" customHeight="1" x14ac:dyDescent="0.2"/>
    <row r="127" ht="14.1" hidden="1" customHeight="1" x14ac:dyDescent="0.2"/>
    <row r="128" ht="14.1" hidden="1" customHeight="1" x14ac:dyDescent="0.2"/>
    <row r="129" ht="14.1" hidden="1" customHeight="1" x14ac:dyDescent="0.2"/>
    <row r="130" ht="14.1" hidden="1" customHeight="1" x14ac:dyDescent="0.2"/>
    <row r="131" ht="14.1" hidden="1" customHeight="1" x14ac:dyDescent="0.2"/>
    <row r="132" ht="14.1" hidden="1" customHeight="1" x14ac:dyDescent="0.2"/>
    <row r="133" ht="14.1" hidden="1" customHeight="1" x14ac:dyDescent="0.2"/>
    <row r="134" ht="14.1" hidden="1" customHeight="1" x14ac:dyDescent="0.2"/>
    <row r="135" ht="14.1" hidden="1" customHeight="1" x14ac:dyDescent="0.2"/>
    <row r="136" ht="14.1" hidden="1" customHeight="1" x14ac:dyDescent="0.2"/>
    <row r="137" ht="14.1" hidden="1" customHeight="1" x14ac:dyDescent="0.2"/>
    <row r="138" ht="14.1" hidden="1" customHeight="1" x14ac:dyDescent="0.2"/>
    <row r="139" ht="14.1" hidden="1" customHeight="1" x14ac:dyDescent="0.2"/>
    <row r="140" ht="14.1" hidden="1" customHeight="1" x14ac:dyDescent="0.2"/>
    <row r="141" ht="14.1" hidden="1" customHeight="1" x14ac:dyDescent="0.2"/>
    <row r="142" ht="14.1" hidden="1" customHeight="1" x14ac:dyDescent="0.2"/>
    <row r="143" ht="14.1" hidden="1" customHeight="1" x14ac:dyDescent="0.2"/>
    <row r="144" ht="14.1" hidden="1" customHeight="1" x14ac:dyDescent="0.2"/>
    <row r="145" ht="14.1" hidden="1" customHeight="1" x14ac:dyDescent="0.2"/>
    <row r="146" ht="14.1" hidden="1" customHeight="1" x14ac:dyDescent="0.2"/>
    <row r="147" ht="14.1" hidden="1" customHeight="1" x14ac:dyDescent="0.2"/>
    <row r="148" ht="14.1" hidden="1" customHeight="1" x14ac:dyDescent="0.2"/>
    <row r="149" ht="14.1" hidden="1" customHeight="1" x14ac:dyDescent="0.2"/>
    <row r="150" ht="14.1" hidden="1" customHeight="1" x14ac:dyDescent="0.2"/>
    <row r="151" ht="14.1" hidden="1" customHeight="1" x14ac:dyDescent="0.2"/>
    <row r="152" ht="14.1" hidden="1" customHeight="1" x14ac:dyDescent="0.2"/>
    <row r="153" ht="14.1" hidden="1" customHeight="1" x14ac:dyDescent="0.2"/>
    <row r="154" ht="14.1" hidden="1" customHeight="1" x14ac:dyDescent="0.2"/>
    <row r="155" ht="14.1" hidden="1" customHeight="1" x14ac:dyDescent="0.2"/>
    <row r="156" ht="14.1" hidden="1" customHeight="1" x14ac:dyDescent="0.2"/>
    <row r="157" ht="14.1" hidden="1" customHeight="1" x14ac:dyDescent="0.2"/>
    <row r="158" ht="14.1" hidden="1" customHeight="1" x14ac:dyDescent="0.2"/>
    <row r="159" ht="14.1" hidden="1" customHeight="1" x14ac:dyDescent="0.2"/>
    <row r="160" ht="14.1" hidden="1" customHeight="1" x14ac:dyDescent="0.2"/>
    <row r="161" ht="14.1" hidden="1" customHeight="1" x14ac:dyDescent="0.2"/>
    <row r="162" ht="14.1" hidden="1" customHeight="1" x14ac:dyDescent="0.2"/>
    <row r="163" ht="14.1" hidden="1" customHeight="1" x14ac:dyDescent="0.2"/>
    <row r="164" ht="14.1" hidden="1" customHeight="1" x14ac:dyDescent="0.2"/>
    <row r="165" ht="14.1" hidden="1" customHeight="1" x14ac:dyDescent="0.2"/>
    <row r="166" ht="14.1" hidden="1" customHeight="1" x14ac:dyDescent="0.2"/>
    <row r="167" ht="14.1" hidden="1" customHeight="1" x14ac:dyDescent="0.2"/>
    <row r="168" ht="14.1" hidden="1" customHeight="1" x14ac:dyDescent="0.2"/>
    <row r="169" ht="14.1" hidden="1" customHeight="1" x14ac:dyDescent="0.2"/>
    <row r="170" ht="14.1" hidden="1" customHeight="1" x14ac:dyDescent="0.2"/>
    <row r="171" ht="14.1" hidden="1" customHeight="1" x14ac:dyDescent="0.2"/>
    <row r="172" ht="14.1" hidden="1" customHeight="1" x14ac:dyDescent="0.2"/>
    <row r="173" ht="14.1" hidden="1" customHeight="1" x14ac:dyDescent="0.2"/>
    <row r="174" ht="14.1" hidden="1" customHeight="1" x14ac:dyDescent="0.2"/>
    <row r="175" ht="14.1" hidden="1" customHeight="1" x14ac:dyDescent="0.2"/>
    <row r="176" ht="14.1" hidden="1" customHeight="1" x14ac:dyDescent="0.2"/>
    <row r="177" ht="14.1" hidden="1" customHeight="1" x14ac:dyDescent="0.2"/>
    <row r="178" ht="14.1" hidden="1" customHeight="1" x14ac:dyDescent="0.2"/>
    <row r="179" ht="14.1" hidden="1" customHeight="1" x14ac:dyDescent="0.2"/>
    <row r="180" ht="14.1" hidden="1" customHeight="1" x14ac:dyDescent="0.2"/>
    <row r="181" ht="14.1" hidden="1" customHeight="1" x14ac:dyDescent="0.2"/>
    <row r="182" ht="14.1" hidden="1" customHeight="1" x14ac:dyDescent="0.2"/>
    <row r="183" ht="14.1" hidden="1" customHeight="1" x14ac:dyDescent="0.2"/>
    <row r="184" ht="14.1" hidden="1" customHeight="1" x14ac:dyDescent="0.2"/>
    <row r="185" ht="14.1" hidden="1" customHeight="1" x14ac:dyDescent="0.2"/>
    <row r="186" ht="14.1" hidden="1" customHeight="1" x14ac:dyDescent="0.2"/>
    <row r="187" ht="14.1" hidden="1" customHeight="1" x14ac:dyDescent="0.2"/>
    <row r="188" ht="14.1" hidden="1" customHeight="1" x14ac:dyDescent="0.2"/>
    <row r="189" ht="14.1" hidden="1" customHeight="1" x14ac:dyDescent="0.2"/>
    <row r="190" ht="14.1" hidden="1" customHeight="1" x14ac:dyDescent="0.2"/>
    <row r="191" ht="14.1" hidden="1" customHeight="1" x14ac:dyDescent="0.2"/>
    <row r="192" ht="14.1" hidden="1" customHeight="1" x14ac:dyDescent="0.2"/>
    <row r="193" ht="14.1" hidden="1" customHeight="1" x14ac:dyDescent="0.2"/>
    <row r="194" ht="14.1" hidden="1" customHeight="1" x14ac:dyDescent="0.2"/>
    <row r="195" ht="14.1" hidden="1" customHeight="1" x14ac:dyDescent="0.2"/>
    <row r="196" ht="14.1" hidden="1" customHeight="1" x14ac:dyDescent="0.2"/>
    <row r="197" ht="14.1" hidden="1" customHeight="1" x14ac:dyDescent="0.2"/>
    <row r="198" ht="14.1" hidden="1" customHeight="1" x14ac:dyDescent="0.2"/>
    <row r="199" ht="14.1" hidden="1" customHeight="1" x14ac:dyDescent="0.2"/>
    <row r="200" ht="14.1" hidden="1" customHeight="1" x14ac:dyDescent="0.2"/>
    <row r="201" ht="14.1" hidden="1" customHeight="1" x14ac:dyDescent="0.2"/>
    <row r="202" ht="14.1" hidden="1" customHeight="1" x14ac:dyDescent="0.2"/>
    <row r="203" ht="14.1" hidden="1" customHeight="1" x14ac:dyDescent="0.2"/>
    <row r="204" ht="14.1" hidden="1" customHeight="1" x14ac:dyDescent="0.2"/>
    <row r="205" ht="14.1" hidden="1" customHeight="1" x14ac:dyDescent="0.2"/>
    <row r="206" ht="14.1" hidden="1" customHeight="1" x14ac:dyDescent="0.2"/>
    <row r="207" ht="14.1" hidden="1" customHeight="1" x14ac:dyDescent="0.2"/>
    <row r="208" ht="14.1" hidden="1" customHeight="1" x14ac:dyDescent="0.2"/>
    <row r="209" ht="14.1" hidden="1" customHeight="1" x14ac:dyDescent="0.2"/>
    <row r="210" ht="14.1" hidden="1" customHeight="1" x14ac:dyDescent="0.2"/>
    <row r="211" ht="14.1" hidden="1" customHeight="1" x14ac:dyDescent="0.2"/>
    <row r="212" ht="14.1" hidden="1" customHeight="1" x14ac:dyDescent="0.2"/>
    <row r="213" ht="14.1" hidden="1" customHeight="1" x14ac:dyDescent="0.2"/>
    <row r="214" ht="14.1" hidden="1" customHeight="1" x14ac:dyDescent="0.2"/>
    <row r="215" ht="14.1" hidden="1" customHeight="1" x14ac:dyDescent="0.2"/>
    <row r="216" ht="14.1" hidden="1" customHeight="1" x14ac:dyDescent="0.2"/>
    <row r="217" ht="14.1" hidden="1" customHeight="1" x14ac:dyDescent="0.2"/>
    <row r="218" ht="14.1" hidden="1" customHeight="1" x14ac:dyDescent="0.2"/>
    <row r="219" ht="14.1" hidden="1" customHeight="1" x14ac:dyDescent="0.2"/>
    <row r="220" ht="14.1" hidden="1" customHeight="1" x14ac:dyDescent="0.2"/>
    <row r="221" ht="14.1" hidden="1" customHeight="1" x14ac:dyDescent="0.2"/>
    <row r="222" ht="14.1" hidden="1" customHeight="1" x14ac:dyDescent="0.2"/>
    <row r="223" ht="14.1" hidden="1" customHeight="1" x14ac:dyDescent="0.2"/>
    <row r="224" ht="14.1" hidden="1" customHeight="1" x14ac:dyDescent="0.2"/>
    <row r="225" ht="14.1" hidden="1" customHeight="1" x14ac:dyDescent="0.2"/>
    <row r="226" ht="14.1" hidden="1" customHeight="1" x14ac:dyDescent="0.2"/>
    <row r="227" ht="14.1" hidden="1" customHeight="1" x14ac:dyDescent="0.2"/>
    <row r="228" ht="14.1" hidden="1" customHeight="1" x14ac:dyDescent="0.2"/>
    <row r="229" ht="14.1" hidden="1" customHeight="1" x14ac:dyDescent="0.2"/>
    <row r="230" ht="14.1" hidden="1" customHeight="1" x14ac:dyDescent="0.2"/>
    <row r="231" ht="14.1" hidden="1" customHeight="1" x14ac:dyDescent="0.2"/>
    <row r="232" ht="14.1" hidden="1" customHeight="1" x14ac:dyDescent="0.2"/>
    <row r="233" ht="14.1" hidden="1" customHeight="1" x14ac:dyDescent="0.2"/>
    <row r="234" ht="14.1" hidden="1" customHeight="1" x14ac:dyDescent="0.2"/>
    <row r="235" ht="14.1" hidden="1" customHeight="1" x14ac:dyDescent="0.2"/>
    <row r="236" ht="14.1" hidden="1" customHeight="1" x14ac:dyDescent="0.2"/>
    <row r="237" ht="14.1" hidden="1" customHeight="1" x14ac:dyDescent="0.2"/>
    <row r="238" ht="14.1" hidden="1" customHeight="1" x14ac:dyDescent="0.2"/>
    <row r="239" ht="14.1" hidden="1" customHeight="1" x14ac:dyDescent="0.2"/>
    <row r="240" ht="14.1" hidden="1" customHeight="1" x14ac:dyDescent="0.2"/>
    <row r="241" ht="14.1" hidden="1" customHeight="1" x14ac:dyDescent="0.2"/>
    <row r="242" ht="14.1" hidden="1" customHeight="1" x14ac:dyDescent="0.2"/>
    <row r="243" ht="14.1" hidden="1" customHeight="1" x14ac:dyDescent="0.2"/>
    <row r="244" ht="14.1" hidden="1" customHeight="1" x14ac:dyDescent="0.2"/>
    <row r="245" ht="14.1" hidden="1" customHeight="1" x14ac:dyDescent="0.2"/>
    <row r="246" ht="14.1" hidden="1" customHeight="1" x14ac:dyDescent="0.2"/>
    <row r="247" ht="14.1" hidden="1" customHeight="1" x14ac:dyDescent="0.2"/>
    <row r="248" ht="14.1" hidden="1" customHeight="1" x14ac:dyDescent="0.2"/>
    <row r="249" ht="14.1" hidden="1" customHeight="1" x14ac:dyDescent="0.2"/>
    <row r="250" ht="14.1" hidden="1" customHeight="1" x14ac:dyDescent="0.2"/>
    <row r="251" ht="14.1" hidden="1" customHeight="1" x14ac:dyDescent="0.2"/>
    <row r="252" ht="14.1" hidden="1" customHeight="1" x14ac:dyDescent="0.2"/>
    <row r="253" ht="14.1" hidden="1" customHeight="1" x14ac:dyDescent="0.2"/>
    <row r="254" ht="14.1" hidden="1" customHeight="1" x14ac:dyDescent="0.2"/>
    <row r="255" ht="14.1" hidden="1" customHeight="1" x14ac:dyDescent="0.2"/>
    <row r="256" ht="14.1" hidden="1" customHeight="1" x14ac:dyDescent="0.2"/>
    <row r="257" ht="14.1" hidden="1" customHeight="1" x14ac:dyDescent="0.2"/>
    <row r="258" ht="14.1" hidden="1" customHeight="1" x14ac:dyDescent="0.2"/>
    <row r="259" ht="14.1" hidden="1" customHeight="1" x14ac:dyDescent="0.2"/>
    <row r="260" ht="14.1" hidden="1" customHeight="1" x14ac:dyDescent="0.2"/>
    <row r="261" ht="14.1" hidden="1" customHeight="1" x14ac:dyDescent="0.2"/>
    <row r="262" ht="14.1" hidden="1" customHeight="1" x14ac:dyDescent="0.2"/>
    <row r="263" ht="14.1" hidden="1" customHeight="1" x14ac:dyDescent="0.2"/>
    <row r="264" ht="14.1" hidden="1" customHeight="1" x14ac:dyDescent="0.2"/>
    <row r="265" ht="14.1" hidden="1" customHeight="1" x14ac:dyDescent="0.2"/>
    <row r="266" ht="14.1" hidden="1" customHeight="1" x14ac:dyDescent="0.2"/>
    <row r="267" ht="14.1" hidden="1" customHeight="1" x14ac:dyDescent="0.2"/>
    <row r="268" ht="14.1" hidden="1" customHeight="1" x14ac:dyDescent="0.2"/>
    <row r="269" ht="14.1" hidden="1" customHeight="1" x14ac:dyDescent="0.2"/>
    <row r="270" ht="14.1" hidden="1" customHeight="1" x14ac:dyDescent="0.2"/>
    <row r="271" ht="14.1" hidden="1" customHeight="1" x14ac:dyDescent="0.2"/>
    <row r="272" ht="14.1" hidden="1" customHeight="1" x14ac:dyDescent="0.2"/>
    <row r="273" ht="14.1" hidden="1" customHeight="1" x14ac:dyDescent="0.2"/>
    <row r="274" ht="14.1" hidden="1" customHeight="1" x14ac:dyDescent="0.2"/>
    <row r="275" ht="14.1" hidden="1" customHeight="1" x14ac:dyDescent="0.2"/>
    <row r="276" ht="14.1" hidden="1" customHeight="1" x14ac:dyDescent="0.2"/>
    <row r="277" ht="14.1" hidden="1" customHeight="1" x14ac:dyDescent="0.2"/>
    <row r="278" ht="14.1" hidden="1" customHeight="1" x14ac:dyDescent="0.2"/>
    <row r="279" ht="14.1" hidden="1" customHeight="1" x14ac:dyDescent="0.2"/>
    <row r="280" ht="14.1" hidden="1" customHeight="1" x14ac:dyDescent="0.2"/>
    <row r="281" ht="14.1" hidden="1" customHeight="1" x14ac:dyDescent="0.2"/>
    <row r="282" ht="14.1" hidden="1" customHeight="1" x14ac:dyDescent="0.2"/>
    <row r="283" ht="14.1" hidden="1" customHeight="1" x14ac:dyDescent="0.2"/>
    <row r="284" ht="14.1" hidden="1" customHeight="1" x14ac:dyDescent="0.2"/>
    <row r="285" ht="14.1" hidden="1" customHeight="1" x14ac:dyDescent="0.2"/>
    <row r="286" ht="14.1" hidden="1" customHeight="1" x14ac:dyDescent="0.2"/>
    <row r="287" ht="14.1" hidden="1" customHeight="1" x14ac:dyDescent="0.2"/>
    <row r="288" ht="14.1" hidden="1" customHeight="1" x14ac:dyDescent="0.2"/>
    <row r="289" ht="14.1" hidden="1" customHeight="1" x14ac:dyDescent="0.2"/>
    <row r="290" ht="14.1" hidden="1" customHeight="1" x14ac:dyDescent="0.2"/>
    <row r="291" ht="14.1" hidden="1" customHeight="1" x14ac:dyDescent="0.2"/>
    <row r="292" ht="14.1" hidden="1" customHeight="1" x14ac:dyDescent="0.2"/>
    <row r="293" ht="14.1" hidden="1" customHeight="1" x14ac:dyDescent="0.2"/>
    <row r="294" ht="14.1" hidden="1" customHeight="1" x14ac:dyDescent="0.2"/>
    <row r="295" ht="14.1" hidden="1" customHeight="1" x14ac:dyDescent="0.2"/>
    <row r="296" ht="14.1" hidden="1" customHeight="1" x14ac:dyDescent="0.2"/>
    <row r="297" ht="14.1" hidden="1" customHeight="1" x14ac:dyDescent="0.2"/>
    <row r="298" ht="14.1" hidden="1" customHeight="1" x14ac:dyDescent="0.2"/>
    <row r="299" ht="14.1" hidden="1" customHeight="1" x14ac:dyDescent="0.2"/>
    <row r="300" ht="14.1" hidden="1" customHeight="1" x14ac:dyDescent="0.2"/>
    <row r="301" ht="14.1" hidden="1" customHeight="1" x14ac:dyDescent="0.2"/>
    <row r="302" ht="14.1" hidden="1" customHeight="1" x14ac:dyDescent="0.2"/>
    <row r="303" ht="14.1" hidden="1" customHeight="1" x14ac:dyDescent="0.2"/>
    <row r="304" ht="14.1" hidden="1" customHeight="1" x14ac:dyDescent="0.2"/>
    <row r="305" ht="14.1" hidden="1" customHeight="1" x14ac:dyDescent="0.2"/>
    <row r="306" ht="14.1" hidden="1" customHeight="1" x14ac:dyDescent="0.2"/>
    <row r="307" ht="14.1" hidden="1" customHeight="1" x14ac:dyDescent="0.2"/>
    <row r="308" ht="14.1" hidden="1" customHeight="1" x14ac:dyDescent="0.2"/>
    <row r="309" ht="14.1" hidden="1" customHeight="1" x14ac:dyDescent="0.2"/>
    <row r="310" ht="14.1" hidden="1" customHeight="1" x14ac:dyDescent="0.2"/>
    <row r="311" ht="14.1" hidden="1" customHeight="1" x14ac:dyDescent="0.2"/>
    <row r="312" ht="14.1" hidden="1" customHeight="1" x14ac:dyDescent="0.2"/>
    <row r="313" ht="14.1" hidden="1" customHeight="1" x14ac:dyDescent="0.2"/>
    <row r="314" ht="14.1" hidden="1" customHeight="1" x14ac:dyDescent="0.2"/>
    <row r="315" ht="14.1" hidden="1" customHeight="1" x14ac:dyDescent="0.2"/>
    <row r="316" ht="14.1" hidden="1" customHeight="1" x14ac:dyDescent="0.2"/>
    <row r="317" ht="14.1" hidden="1" customHeight="1" x14ac:dyDescent="0.2"/>
    <row r="318" ht="14.1" hidden="1" customHeight="1" x14ac:dyDescent="0.2"/>
    <row r="319" ht="14.1" hidden="1" customHeight="1" x14ac:dyDescent="0.2"/>
    <row r="320" ht="14.1" hidden="1" customHeight="1" x14ac:dyDescent="0.2"/>
    <row r="321" ht="14.1" hidden="1" customHeight="1" x14ac:dyDescent="0.2"/>
    <row r="322" ht="14.1" hidden="1" customHeight="1" x14ac:dyDescent="0.2"/>
    <row r="323" ht="14.1" hidden="1" customHeight="1" x14ac:dyDescent="0.2"/>
    <row r="324" ht="14.1" hidden="1" customHeight="1" x14ac:dyDescent="0.2"/>
    <row r="325" ht="14.1" hidden="1" customHeight="1" x14ac:dyDescent="0.2"/>
    <row r="326" ht="14.1" hidden="1" customHeight="1" x14ac:dyDescent="0.2"/>
    <row r="327" ht="14.1" hidden="1" customHeight="1" x14ac:dyDescent="0.2"/>
    <row r="328" ht="14.1" hidden="1" customHeight="1" x14ac:dyDescent="0.2"/>
    <row r="329" ht="14.1" hidden="1" customHeight="1" x14ac:dyDescent="0.2"/>
    <row r="330" ht="14.1" hidden="1" customHeight="1" x14ac:dyDescent="0.2"/>
    <row r="331" ht="14.1" hidden="1" customHeight="1" x14ac:dyDescent="0.2"/>
    <row r="332" ht="14.1" hidden="1" customHeight="1" x14ac:dyDescent="0.2"/>
    <row r="333" ht="14.1" hidden="1" customHeight="1" x14ac:dyDescent="0.2"/>
    <row r="334" ht="14.1" hidden="1" customHeight="1" x14ac:dyDescent="0.2"/>
    <row r="335" ht="14.1" hidden="1" customHeight="1" x14ac:dyDescent="0.2"/>
    <row r="336" ht="14.1" hidden="1" customHeight="1" x14ac:dyDescent="0.2"/>
    <row r="337" ht="14.1" hidden="1" customHeight="1" x14ac:dyDescent="0.2"/>
    <row r="338" ht="14.1" hidden="1" customHeight="1" x14ac:dyDescent="0.2"/>
    <row r="339" ht="14.1" hidden="1" customHeight="1" x14ac:dyDescent="0.2"/>
    <row r="340" ht="14.1" hidden="1" customHeight="1" x14ac:dyDescent="0.2"/>
    <row r="341" ht="14.1" hidden="1" customHeight="1" x14ac:dyDescent="0.2"/>
    <row r="342" ht="14.1" hidden="1" customHeight="1" x14ac:dyDescent="0.2"/>
    <row r="343" ht="14.1" hidden="1" customHeight="1" x14ac:dyDescent="0.2"/>
    <row r="344" ht="14.1" hidden="1" customHeight="1" x14ac:dyDescent="0.2"/>
    <row r="345" ht="14.1" hidden="1" customHeight="1" x14ac:dyDescent="0.2"/>
    <row r="346" ht="14.1" hidden="1" customHeight="1" x14ac:dyDescent="0.2"/>
    <row r="347" ht="14.1" hidden="1" customHeight="1" x14ac:dyDescent="0.2"/>
    <row r="348" ht="14.1" hidden="1" customHeight="1" x14ac:dyDescent="0.2"/>
    <row r="349" ht="14.1" hidden="1" customHeight="1" x14ac:dyDescent="0.2"/>
    <row r="350" ht="14.1" hidden="1" customHeight="1" x14ac:dyDescent="0.2"/>
    <row r="351" ht="14.1" hidden="1" customHeight="1" x14ac:dyDescent="0.2"/>
    <row r="352" ht="14.1" hidden="1" customHeight="1" x14ac:dyDescent="0.2"/>
    <row r="353" ht="14.1" hidden="1" customHeight="1" x14ac:dyDescent="0.2"/>
    <row r="354" ht="14.1" hidden="1" customHeight="1" x14ac:dyDescent="0.2"/>
    <row r="355" ht="14.1" hidden="1" customHeight="1" x14ac:dyDescent="0.2"/>
    <row r="356" ht="14.1" hidden="1" customHeight="1" x14ac:dyDescent="0.2"/>
    <row r="357" ht="14.1" hidden="1" customHeight="1" x14ac:dyDescent="0.2"/>
    <row r="358" ht="14.1" hidden="1" customHeight="1" x14ac:dyDescent="0.2"/>
    <row r="359" ht="14.1" hidden="1" customHeight="1" x14ac:dyDescent="0.2"/>
    <row r="360" ht="14.1" hidden="1" customHeight="1" x14ac:dyDescent="0.2"/>
    <row r="361" ht="14.1" hidden="1" customHeight="1" x14ac:dyDescent="0.2"/>
    <row r="362" ht="14.1" hidden="1" customHeight="1" x14ac:dyDescent="0.2"/>
    <row r="363" ht="14.1" hidden="1" customHeight="1" x14ac:dyDescent="0.2"/>
    <row r="364" ht="14.1" hidden="1" customHeight="1" x14ac:dyDescent="0.2"/>
    <row r="365" ht="14.1" hidden="1" customHeight="1" x14ac:dyDescent="0.2"/>
    <row r="366" ht="14.1" hidden="1" customHeight="1" x14ac:dyDescent="0.2"/>
    <row r="367" ht="14.1" hidden="1" customHeight="1" x14ac:dyDescent="0.2"/>
    <row r="368" ht="14.1" hidden="1" customHeight="1" x14ac:dyDescent="0.2"/>
    <row r="369" ht="14.1" hidden="1" customHeight="1" x14ac:dyDescent="0.2"/>
    <row r="370" ht="14.1" hidden="1" customHeight="1" x14ac:dyDescent="0.2"/>
    <row r="371" ht="14.1" hidden="1" customHeight="1" x14ac:dyDescent="0.2"/>
    <row r="372" ht="14.1" hidden="1" customHeight="1" x14ac:dyDescent="0.2"/>
    <row r="373" ht="14.1" hidden="1" customHeight="1" x14ac:dyDescent="0.2"/>
    <row r="374" ht="14.1" hidden="1" customHeight="1" x14ac:dyDescent="0.2"/>
    <row r="375" ht="14.1" hidden="1" customHeight="1" x14ac:dyDescent="0.2"/>
    <row r="376" ht="14.1" hidden="1" customHeight="1" x14ac:dyDescent="0.2"/>
    <row r="377" ht="14.1" hidden="1" customHeight="1" x14ac:dyDescent="0.2"/>
    <row r="378" ht="14.1" hidden="1" customHeight="1" x14ac:dyDescent="0.2"/>
    <row r="379" ht="14.1" hidden="1" customHeight="1" x14ac:dyDescent="0.2"/>
    <row r="380" ht="14.1" hidden="1" customHeight="1" x14ac:dyDescent="0.2"/>
    <row r="381" ht="14.1" hidden="1" customHeight="1" x14ac:dyDescent="0.2"/>
    <row r="382" ht="14.1" hidden="1" customHeight="1" x14ac:dyDescent="0.2"/>
    <row r="383" ht="14.1" hidden="1" customHeight="1" x14ac:dyDescent="0.2"/>
    <row r="384" ht="14.1" hidden="1" customHeight="1" x14ac:dyDescent="0.2"/>
    <row r="385" ht="14.1" hidden="1" customHeight="1" x14ac:dyDescent="0.2"/>
    <row r="386" ht="14.1" hidden="1" customHeight="1" x14ac:dyDescent="0.2"/>
    <row r="387" ht="14.1" hidden="1" customHeight="1" x14ac:dyDescent="0.2"/>
    <row r="388" ht="14.1" hidden="1" customHeight="1" x14ac:dyDescent="0.2"/>
    <row r="389" ht="14.1" hidden="1" customHeight="1" x14ac:dyDescent="0.2"/>
    <row r="390" ht="14.1" hidden="1" customHeight="1" x14ac:dyDescent="0.2"/>
    <row r="391" ht="14.1" hidden="1" customHeight="1" x14ac:dyDescent="0.2"/>
    <row r="392" ht="14.1" hidden="1" customHeight="1" x14ac:dyDescent="0.2"/>
    <row r="393" ht="14.1" hidden="1" customHeight="1" x14ac:dyDescent="0.2"/>
    <row r="394" ht="14.1" hidden="1" customHeight="1" x14ac:dyDescent="0.2"/>
    <row r="395" ht="14.1" hidden="1" customHeight="1" x14ac:dyDescent="0.2"/>
    <row r="396" ht="14.1" hidden="1" customHeight="1" x14ac:dyDescent="0.2"/>
    <row r="397" ht="14.1" hidden="1" customHeight="1" x14ac:dyDescent="0.2"/>
    <row r="398" ht="14.1" hidden="1" customHeight="1" x14ac:dyDescent="0.2"/>
    <row r="399" ht="14.1" hidden="1" customHeight="1" x14ac:dyDescent="0.2"/>
    <row r="400" ht="14.1" hidden="1" customHeight="1" x14ac:dyDescent="0.2"/>
    <row r="401" ht="14.1" hidden="1" customHeight="1" x14ac:dyDescent="0.2"/>
    <row r="402" ht="14.1" hidden="1" customHeight="1" x14ac:dyDescent="0.2"/>
    <row r="403" ht="14.1" hidden="1" customHeight="1" x14ac:dyDescent="0.2"/>
    <row r="404" ht="14.1" hidden="1" customHeight="1" x14ac:dyDescent="0.2"/>
    <row r="405" ht="14.1" hidden="1" customHeight="1" x14ac:dyDescent="0.2"/>
    <row r="406" ht="14.1" hidden="1" customHeight="1" x14ac:dyDescent="0.2"/>
    <row r="407" ht="14.1" hidden="1" customHeight="1" x14ac:dyDescent="0.2"/>
    <row r="408" ht="14.1" hidden="1" customHeight="1" x14ac:dyDescent="0.2"/>
    <row r="409" ht="14.1" hidden="1" customHeight="1" x14ac:dyDescent="0.2"/>
    <row r="410" ht="14.1" hidden="1" customHeight="1" x14ac:dyDescent="0.2"/>
    <row r="411" ht="14.1" hidden="1" customHeight="1" x14ac:dyDescent="0.2"/>
    <row r="412" ht="14.1" hidden="1" customHeight="1" x14ac:dyDescent="0.2"/>
    <row r="413" ht="14.1" hidden="1" customHeight="1" x14ac:dyDescent="0.2"/>
    <row r="414" ht="14.1" hidden="1" customHeight="1" x14ac:dyDescent="0.2"/>
    <row r="415" ht="14.1" hidden="1" customHeight="1" x14ac:dyDescent="0.2"/>
    <row r="416" ht="14.1" hidden="1" customHeight="1" x14ac:dyDescent="0.2"/>
    <row r="417" ht="14.1" hidden="1" customHeight="1" x14ac:dyDescent="0.2"/>
    <row r="418" ht="14.1" hidden="1" customHeight="1" x14ac:dyDescent="0.2"/>
    <row r="419" ht="14.1" hidden="1" customHeight="1" x14ac:dyDescent="0.2"/>
    <row r="420" ht="14.1" hidden="1" customHeight="1" x14ac:dyDescent="0.2"/>
    <row r="421" ht="14.1" hidden="1" customHeight="1" x14ac:dyDescent="0.2"/>
    <row r="422" ht="14.1" hidden="1" customHeight="1" x14ac:dyDescent="0.2"/>
    <row r="423" ht="14.1" hidden="1" customHeight="1" x14ac:dyDescent="0.2"/>
    <row r="424" ht="14.1" hidden="1" customHeight="1" x14ac:dyDescent="0.2"/>
    <row r="425" ht="14.1" hidden="1" customHeight="1" x14ac:dyDescent="0.2"/>
    <row r="426" ht="14.1" hidden="1" customHeight="1" x14ac:dyDescent="0.2"/>
    <row r="427" ht="14.1" hidden="1" customHeight="1" x14ac:dyDescent="0.2"/>
    <row r="428" ht="14.1" hidden="1" customHeight="1" x14ac:dyDescent="0.2"/>
    <row r="429" ht="14.1" hidden="1" customHeight="1" x14ac:dyDescent="0.2"/>
    <row r="430" ht="14.1" hidden="1" customHeight="1" x14ac:dyDescent="0.2"/>
    <row r="431" ht="14.1" hidden="1" customHeight="1" x14ac:dyDescent="0.2"/>
    <row r="432" ht="14.1" hidden="1" customHeight="1" x14ac:dyDescent="0.2"/>
    <row r="433" ht="14.1" hidden="1" customHeight="1" x14ac:dyDescent="0.2"/>
    <row r="434" ht="14.1" hidden="1" customHeight="1" x14ac:dyDescent="0.2"/>
    <row r="435" ht="14.1" hidden="1" customHeight="1" x14ac:dyDescent="0.2"/>
    <row r="436" ht="14.1" hidden="1" customHeight="1" x14ac:dyDescent="0.2"/>
    <row r="437" ht="14.1" hidden="1" customHeight="1" x14ac:dyDescent="0.2"/>
    <row r="438" ht="14.1" hidden="1" customHeight="1" x14ac:dyDescent="0.2"/>
    <row r="439" ht="14.1" hidden="1" customHeight="1" x14ac:dyDescent="0.2"/>
    <row r="440" ht="14.1" hidden="1" customHeight="1" x14ac:dyDescent="0.2"/>
    <row r="441" ht="14.1" hidden="1" customHeight="1" x14ac:dyDescent="0.2"/>
    <row r="442" ht="14.1" hidden="1" customHeight="1" x14ac:dyDescent="0.2"/>
    <row r="443" ht="14.1" hidden="1" customHeight="1" x14ac:dyDescent="0.2"/>
    <row r="444" ht="14.1" hidden="1" customHeight="1" x14ac:dyDescent="0.2"/>
    <row r="445" ht="14.1" hidden="1" customHeight="1" x14ac:dyDescent="0.2"/>
    <row r="446" ht="14.1" hidden="1" customHeight="1" x14ac:dyDescent="0.2"/>
    <row r="447" ht="14.1" hidden="1" customHeight="1" x14ac:dyDescent="0.2"/>
    <row r="448" ht="14.1" hidden="1" customHeight="1" x14ac:dyDescent="0.2"/>
    <row r="449" ht="14.1" hidden="1" customHeight="1" x14ac:dyDescent="0.2"/>
    <row r="450" ht="14.1" hidden="1" customHeight="1" x14ac:dyDescent="0.2"/>
    <row r="451" ht="14.1" hidden="1" customHeight="1" x14ac:dyDescent="0.2"/>
    <row r="452" ht="14.1" hidden="1" customHeight="1" x14ac:dyDescent="0.2"/>
    <row r="453" ht="14.1" hidden="1" customHeight="1" x14ac:dyDescent="0.2"/>
    <row r="454" ht="14.1" hidden="1" customHeight="1" x14ac:dyDescent="0.2"/>
    <row r="455" ht="14.1" hidden="1" customHeight="1" x14ac:dyDescent="0.2"/>
    <row r="456" ht="14.1" hidden="1" customHeight="1" x14ac:dyDescent="0.2"/>
    <row r="457" ht="14.1" hidden="1" customHeight="1" x14ac:dyDescent="0.2"/>
    <row r="458" ht="14.1" hidden="1" customHeight="1" x14ac:dyDescent="0.2"/>
    <row r="459" ht="14.1" hidden="1" customHeight="1" x14ac:dyDescent="0.2"/>
    <row r="460" ht="14.1" hidden="1" customHeight="1" x14ac:dyDescent="0.2"/>
    <row r="461" ht="14.1" hidden="1" customHeight="1" x14ac:dyDescent="0.2"/>
    <row r="462" ht="14.1" hidden="1" customHeight="1" x14ac:dyDescent="0.2"/>
    <row r="463" ht="14.1" hidden="1" customHeight="1" x14ac:dyDescent="0.2"/>
    <row r="464" ht="14.1" hidden="1" customHeight="1" x14ac:dyDescent="0.2"/>
    <row r="465" ht="14.1" hidden="1" customHeight="1" x14ac:dyDescent="0.2"/>
    <row r="466" ht="14.1" hidden="1" customHeight="1" x14ac:dyDescent="0.2"/>
    <row r="467" ht="14.1" hidden="1" customHeight="1" x14ac:dyDescent="0.2"/>
    <row r="468" ht="14.1" hidden="1" customHeight="1" x14ac:dyDescent="0.2"/>
    <row r="469" ht="14.1" hidden="1" customHeight="1" x14ac:dyDescent="0.2"/>
    <row r="470" ht="14.1" hidden="1" customHeight="1" x14ac:dyDescent="0.2"/>
    <row r="471" ht="14.1" hidden="1" customHeight="1" x14ac:dyDescent="0.2"/>
    <row r="472" ht="14.1" hidden="1" customHeight="1" x14ac:dyDescent="0.2"/>
    <row r="473" ht="14.1" hidden="1" customHeight="1" x14ac:dyDescent="0.2"/>
    <row r="474" ht="14.1" hidden="1" customHeight="1" x14ac:dyDescent="0.2"/>
    <row r="475" ht="14.1" hidden="1" customHeight="1" x14ac:dyDescent="0.2"/>
    <row r="476" ht="14.1" hidden="1" customHeight="1" x14ac:dyDescent="0.2"/>
    <row r="477" ht="14.1" hidden="1" customHeight="1" x14ac:dyDescent="0.2"/>
    <row r="478" ht="14.1" hidden="1" customHeight="1" x14ac:dyDescent="0.2"/>
    <row r="479" ht="14.1" hidden="1" customHeight="1" x14ac:dyDescent="0.2"/>
    <row r="480" ht="14.1" hidden="1" customHeight="1" x14ac:dyDescent="0.2"/>
    <row r="481" ht="14.1" hidden="1" customHeight="1" x14ac:dyDescent="0.2"/>
    <row r="482" ht="14.1" hidden="1" customHeight="1" x14ac:dyDescent="0.2"/>
    <row r="483" ht="14.1" hidden="1" customHeight="1" x14ac:dyDescent="0.2"/>
    <row r="484" ht="14.1" hidden="1" customHeight="1" x14ac:dyDescent="0.2"/>
    <row r="485" ht="14.1" hidden="1" customHeight="1" x14ac:dyDescent="0.2"/>
    <row r="486" ht="14.1" hidden="1" customHeight="1" x14ac:dyDescent="0.2"/>
    <row r="487" ht="14.1" hidden="1" customHeight="1" x14ac:dyDescent="0.2"/>
    <row r="488" ht="14.1" hidden="1" customHeight="1" x14ac:dyDescent="0.2"/>
    <row r="489" ht="14.1" hidden="1" customHeight="1" x14ac:dyDescent="0.2"/>
    <row r="490" ht="14.1" hidden="1" customHeight="1" x14ac:dyDescent="0.2"/>
    <row r="491" ht="14.1" hidden="1" customHeight="1" x14ac:dyDescent="0.2"/>
    <row r="492" ht="14.1" hidden="1" customHeight="1" x14ac:dyDescent="0.2"/>
    <row r="493" ht="14.1" hidden="1" customHeight="1" x14ac:dyDescent="0.2"/>
    <row r="494" ht="14.1" hidden="1" customHeight="1" x14ac:dyDescent="0.2"/>
    <row r="495" ht="14.1" hidden="1" customHeight="1" x14ac:dyDescent="0.2"/>
    <row r="496" ht="14.1" hidden="1" customHeight="1" x14ac:dyDescent="0.2"/>
    <row r="497" ht="14.1" hidden="1" customHeight="1" x14ac:dyDescent="0.2"/>
    <row r="498" ht="14.1" hidden="1" customHeight="1" x14ac:dyDescent="0.2"/>
    <row r="499" ht="14.1" hidden="1" customHeight="1" x14ac:dyDescent="0.2"/>
    <row r="500" ht="14.1" hidden="1" customHeight="1" x14ac:dyDescent="0.2"/>
  </sheetData>
  <sheetProtection algorithmName="SHA-512" hashValue="gbEyGoMQ6vwSzRatXEq00z1NrKmol9Q/f1FKT0wtTCtotZJ39Ff67hEUA0EMWp3CO+I8NklOjbnvLKiJrPzsug==" saltValue="Nn5zprG6J9V/dS9yuAy8qA==" spinCount="100000" sheet="1"/>
  <mergeCells count="4">
    <mergeCell ref="J4:J5"/>
    <mergeCell ref="D3:I3"/>
    <mergeCell ref="A4:C5"/>
    <mergeCell ref="D4:I5"/>
  </mergeCells>
  <conditionalFormatting sqref="A7:A100">
    <cfRule type="expression" dxfId="187" priority="198">
      <formula>A7="x"</formula>
    </cfRule>
  </conditionalFormatting>
  <conditionalFormatting sqref="B7:B100">
    <cfRule type="expression" dxfId="186" priority="174">
      <formula>A7="x"</formula>
    </cfRule>
    <cfRule type="expression" dxfId="185" priority="197">
      <formula>RIGHT(C7,1)=":"</formula>
    </cfRule>
  </conditionalFormatting>
  <conditionalFormatting sqref="E7:K22 E23:I23 K23 E24:K41 E45:K46 E42:I44 K42:K44 E47:I47 K47 E66:K66 K61:K65 E68:K100 E67:I67 K67 E48:K60">
    <cfRule type="expression" dxfId="184" priority="184">
      <formula>$A7="x"</formula>
    </cfRule>
    <cfRule type="expression" dxfId="183" priority="191">
      <formula>RIGHT($C7,1)=":"</formula>
    </cfRule>
  </conditionalFormatting>
  <conditionalFormatting sqref="D68 D82:D100 D7:D60">
    <cfRule type="expression" dxfId="182" priority="176">
      <formula>A7="x"</formula>
    </cfRule>
    <cfRule type="expression" dxfId="181" priority="177">
      <formula>RIGHT(C7,1)=":"</formula>
    </cfRule>
  </conditionalFormatting>
  <conditionalFormatting sqref="D7:J22 D23:I23 D42:I44 D45:J46 D47:I47 D68:J68 E66:J66 E67:I67 D48:J60 D82:J100 E69:J81 D24:J41">
    <cfRule type="expression" dxfId="180" priority="183">
      <formula>$K7="Invalid"</formula>
    </cfRule>
  </conditionalFormatting>
  <conditionalFormatting sqref="D68:I68 E66:I67 D82:I100 E69:I81 D7:I60">
    <cfRule type="expression" dxfId="179" priority="182">
      <formula>AND($K7="Invalid",D7="x")</formula>
    </cfRule>
  </conditionalFormatting>
  <conditionalFormatting sqref="K7:K100">
    <cfRule type="cellIs" dxfId="178" priority="175" operator="equal">
      <formula>"Invalid"</formula>
    </cfRule>
  </conditionalFormatting>
  <conditionalFormatting sqref="C7:C100">
    <cfRule type="expression" dxfId="177" priority="4840">
      <formula>A7="x"</formula>
    </cfRule>
    <cfRule type="expression" dxfId="176" priority="4841">
      <formula>RIGHT(C7,1)=":"</formula>
    </cfRule>
    <cfRule type="expression" dxfId="175" priority="4842">
      <formula>#REF!="D"</formula>
    </cfRule>
    <cfRule type="expression" dxfId="174" priority="4843">
      <formula>#REF!="A"</formula>
    </cfRule>
    <cfRule type="expression" dxfId="173" priority="4844">
      <formula>#REF!="E"</formula>
    </cfRule>
  </conditionalFormatting>
  <conditionalFormatting sqref="D10">
    <cfRule type="expression" dxfId="172" priority="172">
      <formula>$A10="x"</formula>
    </cfRule>
    <cfRule type="expression" dxfId="171" priority="173">
      <formula>RIGHT($C10,1)=":"</formula>
    </cfRule>
  </conditionalFormatting>
  <conditionalFormatting sqref="D11">
    <cfRule type="expression" dxfId="170" priority="170">
      <formula>$A11="x"</formula>
    </cfRule>
    <cfRule type="expression" dxfId="169" priority="171">
      <formula>RIGHT($C11,1)=":"</formula>
    </cfRule>
  </conditionalFormatting>
  <conditionalFormatting sqref="D12">
    <cfRule type="expression" dxfId="168" priority="168">
      <formula>$A12="x"</formula>
    </cfRule>
    <cfRule type="expression" dxfId="167" priority="169">
      <formula>RIGHT($C12,1)=":"</formula>
    </cfRule>
  </conditionalFormatting>
  <conditionalFormatting sqref="D13">
    <cfRule type="expression" dxfId="166" priority="166">
      <formula>$A13="x"</formula>
    </cfRule>
    <cfRule type="expression" dxfId="165" priority="167">
      <formula>RIGHT($C13,1)=":"</formula>
    </cfRule>
  </conditionalFormatting>
  <conditionalFormatting sqref="D14">
    <cfRule type="expression" dxfId="164" priority="164">
      <formula>$A14="x"</formula>
    </cfRule>
    <cfRule type="expression" dxfId="163" priority="165">
      <formula>RIGHT($C14,1)=":"</formula>
    </cfRule>
  </conditionalFormatting>
  <conditionalFormatting sqref="D15">
    <cfRule type="expression" dxfId="162" priority="162">
      <formula>$A15="x"</formula>
    </cfRule>
    <cfRule type="expression" dxfId="161" priority="163">
      <formula>RIGHT($C15,1)=":"</formula>
    </cfRule>
  </conditionalFormatting>
  <conditionalFormatting sqref="D16">
    <cfRule type="expression" dxfId="160" priority="160">
      <formula>$A16="x"</formula>
    </cfRule>
    <cfRule type="expression" dxfId="159" priority="161">
      <formula>RIGHT($C16,1)=":"</formula>
    </cfRule>
  </conditionalFormatting>
  <conditionalFormatting sqref="D17">
    <cfRule type="expression" dxfId="158" priority="158">
      <formula>$A17="x"</formula>
    </cfRule>
    <cfRule type="expression" dxfId="157" priority="159">
      <formula>RIGHT($C17,1)=":"</formula>
    </cfRule>
  </conditionalFormatting>
  <conditionalFormatting sqref="D18">
    <cfRule type="expression" dxfId="156" priority="156">
      <formula>$A18="x"</formula>
    </cfRule>
    <cfRule type="expression" dxfId="155" priority="157">
      <formula>RIGHT($C18,1)=":"</formula>
    </cfRule>
  </conditionalFormatting>
  <conditionalFormatting sqref="D19">
    <cfRule type="expression" dxfId="154" priority="154">
      <formula>$A19="x"</formula>
    </cfRule>
    <cfRule type="expression" dxfId="153" priority="155">
      <formula>RIGHT($C19,1)=":"</formula>
    </cfRule>
  </conditionalFormatting>
  <conditionalFormatting sqref="D20">
    <cfRule type="expression" dxfId="152" priority="152">
      <formula>$A20="x"</formula>
    </cfRule>
    <cfRule type="expression" dxfId="151" priority="153">
      <formula>RIGHT($C20,1)=":"</formula>
    </cfRule>
  </conditionalFormatting>
  <conditionalFormatting sqref="D21">
    <cfRule type="expression" dxfId="150" priority="150">
      <formula>$A21="x"</formula>
    </cfRule>
    <cfRule type="expression" dxfId="149" priority="151">
      <formula>RIGHT($C21,1)=":"</formula>
    </cfRule>
  </conditionalFormatting>
  <conditionalFormatting sqref="D22">
    <cfRule type="expression" dxfId="148" priority="148">
      <formula>$A22="x"</formula>
    </cfRule>
    <cfRule type="expression" dxfId="147" priority="149">
      <formula>RIGHT($C22,1)=":"</formula>
    </cfRule>
  </conditionalFormatting>
  <conditionalFormatting sqref="D23">
    <cfRule type="expression" dxfId="146" priority="146">
      <formula>$A23="x"</formula>
    </cfRule>
    <cfRule type="expression" dxfId="145" priority="147">
      <formula>RIGHT($C23,1)=":"</formula>
    </cfRule>
  </conditionalFormatting>
  <conditionalFormatting sqref="J23">
    <cfRule type="expression" dxfId="144" priority="144">
      <formula>$A23="x"</formula>
    </cfRule>
    <cfRule type="expression" dxfId="143" priority="145">
      <formula>RIGHT($C23,1)=":"</formula>
    </cfRule>
  </conditionalFormatting>
  <conditionalFormatting sqref="J23">
    <cfRule type="expression" dxfId="142" priority="143">
      <formula>$K23="Invalid"</formula>
    </cfRule>
  </conditionalFormatting>
  <conditionalFormatting sqref="D24">
    <cfRule type="expression" dxfId="141" priority="141">
      <formula>$A24="x"</formula>
    </cfRule>
    <cfRule type="expression" dxfId="140" priority="142">
      <formula>RIGHT($C24,1)=":"</formula>
    </cfRule>
  </conditionalFormatting>
  <conditionalFormatting sqref="D25">
    <cfRule type="expression" dxfId="139" priority="139">
      <formula>$A25="x"</formula>
    </cfRule>
    <cfRule type="expression" dxfId="138" priority="140">
      <formula>RIGHT($C25,1)=":"</formula>
    </cfRule>
  </conditionalFormatting>
  <conditionalFormatting sqref="D26">
    <cfRule type="expression" dxfId="137" priority="137">
      <formula>$A26="x"</formula>
    </cfRule>
    <cfRule type="expression" dxfId="136" priority="138">
      <formula>RIGHT($C26,1)=":"</formula>
    </cfRule>
  </conditionalFormatting>
  <conditionalFormatting sqref="D31">
    <cfRule type="expression" dxfId="135" priority="135">
      <formula>$A31="x"</formula>
    </cfRule>
    <cfRule type="expression" dxfId="134" priority="136">
      <formula>RIGHT($C31,1)=":"</formula>
    </cfRule>
  </conditionalFormatting>
  <conditionalFormatting sqref="D32">
    <cfRule type="expression" dxfId="133" priority="133">
      <formula>$A32="x"</formula>
    </cfRule>
    <cfRule type="expression" dxfId="132" priority="134">
      <formula>RIGHT($C32,1)=":"</formula>
    </cfRule>
  </conditionalFormatting>
  <conditionalFormatting sqref="D33">
    <cfRule type="expression" dxfId="131" priority="131">
      <formula>$A33="x"</formula>
    </cfRule>
    <cfRule type="expression" dxfId="130" priority="132">
      <formula>RIGHT($C33,1)=":"</formula>
    </cfRule>
  </conditionalFormatting>
  <conditionalFormatting sqref="D34">
    <cfRule type="expression" dxfId="129" priority="129">
      <formula>$A34="x"</formula>
    </cfRule>
    <cfRule type="expression" dxfId="128" priority="130">
      <formula>RIGHT($C34,1)=":"</formula>
    </cfRule>
  </conditionalFormatting>
  <conditionalFormatting sqref="D35">
    <cfRule type="expression" dxfId="127" priority="127">
      <formula>$A35="x"</formula>
    </cfRule>
    <cfRule type="expression" dxfId="126" priority="128">
      <formula>RIGHT($C35,1)=":"</formula>
    </cfRule>
  </conditionalFormatting>
  <conditionalFormatting sqref="D36">
    <cfRule type="expression" dxfId="125" priority="125">
      <formula>$A36="x"</formula>
    </cfRule>
    <cfRule type="expression" dxfId="124" priority="126">
      <formula>RIGHT($C36,1)=":"</formula>
    </cfRule>
  </conditionalFormatting>
  <conditionalFormatting sqref="D39">
    <cfRule type="expression" dxfId="123" priority="123">
      <formula>$A39="x"</formula>
    </cfRule>
    <cfRule type="expression" dxfId="122" priority="124">
      <formula>RIGHT($C39,1)=":"</formula>
    </cfRule>
  </conditionalFormatting>
  <conditionalFormatting sqref="D40">
    <cfRule type="expression" dxfId="121" priority="121">
      <formula>$A40="x"</formula>
    </cfRule>
    <cfRule type="expression" dxfId="120" priority="122">
      <formula>RIGHT($C40,1)=":"</formula>
    </cfRule>
  </conditionalFormatting>
  <conditionalFormatting sqref="D41">
    <cfRule type="expression" dxfId="119" priority="119">
      <formula>$A41="x"</formula>
    </cfRule>
    <cfRule type="expression" dxfId="118" priority="120">
      <formula>RIGHT($C41,1)=":"</formula>
    </cfRule>
  </conditionalFormatting>
  <conditionalFormatting sqref="D42">
    <cfRule type="expression" dxfId="117" priority="117">
      <formula>$A42="x"</formula>
    </cfRule>
    <cfRule type="expression" dxfId="116" priority="118">
      <formula>RIGHT($C42,1)=":"</formula>
    </cfRule>
  </conditionalFormatting>
  <conditionalFormatting sqref="J42">
    <cfRule type="expression" dxfId="115" priority="115">
      <formula>$A42="x"</formula>
    </cfRule>
    <cfRule type="expression" dxfId="114" priority="116">
      <formula>RIGHT($C42,1)=":"</formula>
    </cfRule>
  </conditionalFormatting>
  <conditionalFormatting sqref="J42">
    <cfRule type="expression" dxfId="113" priority="114">
      <formula>$K42="Invalid"</formula>
    </cfRule>
  </conditionalFormatting>
  <conditionalFormatting sqref="D43">
    <cfRule type="expression" dxfId="112" priority="112">
      <formula>$A43="x"</formula>
    </cfRule>
    <cfRule type="expression" dxfId="111" priority="113">
      <formula>RIGHT($C43,1)=":"</formula>
    </cfRule>
  </conditionalFormatting>
  <conditionalFormatting sqref="J43">
    <cfRule type="expression" dxfId="110" priority="110">
      <formula>$A43="x"</formula>
    </cfRule>
    <cfRule type="expression" dxfId="109" priority="111">
      <formula>RIGHT($C43,1)=":"</formula>
    </cfRule>
  </conditionalFormatting>
  <conditionalFormatting sqref="J43">
    <cfRule type="expression" dxfId="108" priority="109">
      <formula>$K43="Invalid"</formula>
    </cfRule>
  </conditionalFormatting>
  <conditionalFormatting sqref="D44">
    <cfRule type="expression" dxfId="107" priority="107">
      <formula>$A44="x"</formula>
    </cfRule>
    <cfRule type="expression" dxfId="106" priority="108">
      <formula>RIGHT($C44,1)=":"</formula>
    </cfRule>
  </conditionalFormatting>
  <conditionalFormatting sqref="J44">
    <cfRule type="expression" dxfId="105" priority="105">
      <formula>$A44="x"</formula>
    </cfRule>
    <cfRule type="expression" dxfId="104" priority="106">
      <formula>RIGHT($C44,1)=":"</formula>
    </cfRule>
  </conditionalFormatting>
  <conditionalFormatting sqref="J44">
    <cfRule type="expression" dxfId="103" priority="104">
      <formula>$K44="Invalid"</formula>
    </cfRule>
  </conditionalFormatting>
  <conditionalFormatting sqref="D46">
    <cfRule type="expression" dxfId="102" priority="102">
      <formula>$A46="x"</formula>
    </cfRule>
    <cfRule type="expression" dxfId="101" priority="103">
      <formula>RIGHT($C46,1)=":"</formula>
    </cfRule>
  </conditionalFormatting>
  <conditionalFormatting sqref="D47">
    <cfRule type="expression" dxfId="100" priority="100">
      <formula>$A47="x"</formula>
    </cfRule>
    <cfRule type="expression" dxfId="99" priority="101">
      <formula>RIGHT($C47,1)=":"</formula>
    </cfRule>
  </conditionalFormatting>
  <conditionalFormatting sqref="J47">
    <cfRule type="expression" dxfId="98" priority="98">
      <formula>$A47="x"</formula>
    </cfRule>
    <cfRule type="expression" dxfId="97" priority="99">
      <formula>RIGHT($C47,1)=":"</formula>
    </cfRule>
  </conditionalFormatting>
  <conditionalFormatting sqref="J47">
    <cfRule type="expression" dxfId="96" priority="97">
      <formula>$K47="Invalid"</formula>
    </cfRule>
  </conditionalFormatting>
  <conditionalFormatting sqref="D48">
    <cfRule type="expression" dxfId="95" priority="95">
      <formula>$A48="x"</formula>
    </cfRule>
    <cfRule type="expression" dxfId="94" priority="96">
      <formula>RIGHT($C48,1)=":"</formula>
    </cfRule>
  </conditionalFormatting>
  <conditionalFormatting sqref="D49">
    <cfRule type="expression" dxfId="93" priority="93">
      <formula>$A49="x"</formula>
    </cfRule>
    <cfRule type="expression" dxfId="92" priority="94">
      <formula>RIGHT($C49,1)=":"</formula>
    </cfRule>
  </conditionalFormatting>
  <conditionalFormatting sqref="D50">
    <cfRule type="expression" dxfId="91" priority="91">
      <formula>$A50="x"</formula>
    </cfRule>
    <cfRule type="expression" dxfId="90" priority="92">
      <formula>RIGHT($C50,1)=":"</formula>
    </cfRule>
  </conditionalFormatting>
  <conditionalFormatting sqref="E63:I63">
    <cfRule type="expression" dxfId="89" priority="89">
      <formula>$A63="x"</formula>
    </cfRule>
    <cfRule type="expression" dxfId="88" priority="90">
      <formula>RIGHT($C63,1)=":"</formula>
    </cfRule>
  </conditionalFormatting>
  <conditionalFormatting sqref="D63">
    <cfRule type="expression" dxfId="87" priority="85">
      <formula>A63="x"</formula>
    </cfRule>
    <cfRule type="expression" dxfId="86" priority="86">
      <formula>RIGHT(C63,1)=":"</formula>
    </cfRule>
  </conditionalFormatting>
  <conditionalFormatting sqref="D63:I63">
    <cfRule type="expression" dxfId="85" priority="88">
      <formula>$K63="Invalid"</formula>
    </cfRule>
  </conditionalFormatting>
  <conditionalFormatting sqref="D63:I63">
    <cfRule type="expression" dxfId="84" priority="87">
      <formula>AND($K63="Invalid",D63="x")</formula>
    </cfRule>
  </conditionalFormatting>
  <conditionalFormatting sqref="D63">
    <cfRule type="expression" dxfId="83" priority="83">
      <formula>$A63="x"</formula>
    </cfRule>
    <cfRule type="expression" dxfId="82" priority="84">
      <formula>RIGHT($C63,1)=":"</formula>
    </cfRule>
  </conditionalFormatting>
  <conditionalFormatting sqref="J63">
    <cfRule type="expression" dxfId="81" priority="81">
      <formula>$A63="x"</formula>
    </cfRule>
    <cfRule type="expression" dxfId="80" priority="82">
      <formula>RIGHT($C63,1)=":"</formula>
    </cfRule>
  </conditionalFormatting>
  <conditionalFormatting sqref="J63">
    <cfRule type="expression" dxfId="79" priority="80">
      <formula>$K63="Invalid"</formula>
    </cfRule>
  </conditionalFormatting>
  <conditionalFormatting sqref="E62:I62">
    <cfRule type="expression" dxfId="78" priority="78">
      <formula>$A62="x"</formula>
    </cfRule>
    <cfRule type="expression" dxfId="77" priority="79">
      <formula>RIGHT($C62,1)=":"</formula>
    </cfRule>
  </conditionalFormatting>
  <conditionalFormatting sqref="D62">
    <cfRule type="expression" dxfId="76" priority="74">
      <formula>A62="x"</formula>
    </cfRule>
    <cfRule type="expression" dxfId="75" priority="75">
      <formula>RIGHT(C62,1)=":"</formula>
    </cfRule>
  </conditionalFormatting>
  <conditionalFormatting sqref="D62:I62">
    <cfRule type="expression" dxfId="74" priority="77">
      <formula>$K62="Invalid"</formula>
    </cfRule>
  </conditionalFormatting>
  <conditionalFormatting sqref="D62:I62">
    <cfRule type="expression" dxfId="73" priority="76">
      <formula>AND($K62="Invalid",D62="x")</formula>
    </cfRule>
  </conditionalFormatting>
  <conditionalFormatting sqref="D62">
    <cfRule type="expression" dxfId="72" priority="72">
      <formula>$A62="x"</formula>
    </cfRule>
    <cfRule type="expression" dxfId="71" priority="73">
      <formula>RIGHT($C62,1)=":"</formula>
    </cfRule>
  </conditionalFormatting>
  <conditionalFormatting sqref="J62">
    <cfRule type="expression" dxfId="70" priority="70">
      <formula>$A62="x"</formula>
    </cfRule>
    <cfRule type="expression" dxfId="69" priority="71">
      <formula>RIGHT($C62,1)=":"</formula>
    </cfRule>
  </conditionalFormatting>
  <conditionalFormatting sqref="J62">
    <cfRule type="expression" dxfId="68" priority="69">
      <formula>$K62="Invalid"</formula>
    </cfRule>
  </conditionalFormatting>
  <conditionalFormatting sqref="E61:I61">
    <cfRule type="expression" dxfId="67" priority="67">
      <formula>$A61="x"</formula>
    </cfRule>
    <cfRule type="expression" dxfId="66" priority="68">
      <formula>RIGHT($C61,1)=":"</formula>
    </cfRule>
  </conditionalFormatting>
  <conditionalFormatting sqref="D61">
    <cfRule type="expression" dxfId="65" priority="63">
      <formula>A61="x"</formula>
    </cfRule>
    <cfRule type="expression" dxfId="64" priority="64">
      <formula>RIGHT(C61,1)=":"</formula>
    </cfRule>
  </conditionalFormatting>
  <conditionalFormatting sqref="D61:I61">
    <cfRule type="expression" dxfId="63" priority="66">
      <formula>$K61="Invalid"</formula>
    </cfRule>
  </conditionalFormatting>
  <conditionalFormatting sqref="D61:I61">
    <cfRule type="expression" dxfId="62" priority="65">
      <formula>AND($K61="Invalid",D61="x")</formula>
    </cfRule>
  </conditionalFormatting>
  <conditionalFormatting sqref="D61">
    <cfRule type="expression" dxfId="61" priority="61">
      <formula>$A61="x"</formula>
    </cfRule>
    <cfRule type="expression" dxfId="60" priority="62">
      <formula>RIGHT($C61,1)=":"</formula>
    </cfRule>
  </conditionalFormatting>
  <conditionalFormatting sqref="J61">
    <cfRule type="expression" dxfId="59" priority="59">
      <formula>$A61="x"</formula>
    </cfRule>
    <cfRule type="expression" dxfId="58" priority="60">
      <formula>RIGHT($C61,1)=":"</formula>
    </cfRule>
  </conditionalFormatting>
  <conditionalFormatting sqref="J61">
    <cfRule type="expression" dxfId="57" priority="58">
      <formula>$K61="Invalid"</formula>
    </cfRule>
  </conditionalFormatting>
  <conditionalFormatting sqref="E64:I64">
    <cfRule type="expression" dxfId="56" priority="56">
      <formula>$A64="x"</formula>
    </cfRule>
    <cfRule type="expression" dxfId="55" priority="57">
      <formula>RIGHT($C64,1)=":"</formula>
    </cfRule>
  </conditionalFormatting>
  <conditionalFormatting sqref="D64">
    <cfRule type="expression" dxfId="54" priority="52">
      <formula>A64="x"</formula>
    </cfRule>
    <cfRule type="expression" dxfId="53" priority="53">
      <formula>RIGHT(C64,1)=":"</formula>
    </cfRule>
  </conditionalFormatting>
  <conditionalFormatting sqref="D64:I64">
    <cfRule type="expression" dxfId="52" priority="55">
      <formula>$K64="Invalid"</formula>
    </cfRule>
  </conditionalFormatting>
  <conditionalFormatting sqref="D64:I64">
    <cfRule type="expression" dxfId="51" priority="54">
      <formula>AND($K64="Invalid",D64="x")</formula>
    </cfRule>
  </conditionalFormatting>
  <conditionalFormatting sqref="D64">
    <cfRule type="expression" dxfId="50" priority="50">
      <formula>$A64="x"</formula>
    </cfRule>
    <cfRule type="expression" dxfId="49" priority="51">
      <formula>RIGHT($C64,1)=":"</formula>
    </cfRule>
  </conditionalFormatting>
  <conditionalFormatting sqref="J64">
    <cfRule type="expression" dxfId="48" priority="48">
      <formula>$A64="x"</formula>
    </cfRule>
    <cfRule type="expression" dxfId="47" priority="49">
      <formula>RIGHT($C64,1)=":"</formula>
    </cfRule>
  </conditionalFormatting>
  <conditionalFormatting sqref="J64">
    <cfRule type="expression" dxfId="46" priority="47">
      <formula>$K64="Invalid"</formula>
    </cfRule>
  </conditionalFormatting>
  <conditionalFormatting sqref="E65:I65">
    <cfRule type="expression" dxfId="45" priority="45">
      <formula>$A65="x"</formula>
    </cfRule>
    <cfRule type="expression" dxfId="44" priority="46">
      <formula>RIGHT($C65,1)=":"</formula>
    </cfRule>
  </conditionalFormatting>
  <conditionalFormatting sqref="D65">
    <cfRule type="expression" dxfId="43" priority="41">
      <formula>A65="x"</formula>
    </cfRule>
    <cfRule type="expression" dxfId="42" priority="42">
      <formula>RIGHT(C65,1)=":"</formula>
    </cfRule>
  </conditionalFormatting>
  <conditionalFormatting sqref="D65:I65">
    <cfRule type="expression" dxfId="41" priority="44">
      <formula>$K65="Invalid"</formula>
    </cfRule>
  </conditionalFormatting>
  <conditionalFormatting sqref="D65:I65">
    <cfRule type="expression" dxfId="40" priority="43">
      <formula>AND($K65="Invalid",D65="x")</formula>
    </cfRule>
  </conditionalFormatting>
  <conditionalFormatting sqref="D65">
    <cfRule type="expression" dxfId="39" priority="39">
      <formula>$A65="x"</formula>
    </cfRule>
    <cfRule type="expression" dxfId="38" priority="40">
      <formula>RIGHT($C65,1)=":"</formula>
    </cfRule>
  </conditionalFormatting>
  <conditionalFormatting sqref="J65">
    <cfRule type="expression" dxfId="37" priority="37">
      <formula>$A65="x"</formula>
    </cfRule>
    <cfRule type="expression" dxfId="36" priority="38">
      <formula>RIGHT($C65,1)=":"</formula>
    </cfRule>
  </conditionalFormatting>
  <conditionalFormatting sqref="J65">
    <cfRule type="expression" dxfId="35" priority="36">
      <formula>$K65="Invalid"</formula>
    </cfRule>
  </conditionalFormatting>
  <conditionalFormatting sqref="D66">
    <cfRule type="expression" dxfId="34" priority="32">
      <formula>A66="x"</formula>
    </cfRule>
    <cfRule type="expression" dxfId="33" priority="33">
      <formula>RIGHT(C66,1)=":"</formula>
    </cfRule>
  </conditionalFormatting>
  <conditionalFormatting sqref="D66">
    <cfRule type="expression" dxfId="32" priority="35">
      <formula>$K66="Invalid"</formula>
    </cfRule>
  </conditionalFormatting>
  <conditionalFormatting sqref="D66">
    <cfRule type="expression" dxfId="31" priority="34">
      <formula>AND($K66="Invalid",D66="x")</formula>
    </cfRule>
  </conditionalFormatting>
  <conditionalFormatting sqref="D66">
    <cfRule type="expression" dxfId="30" priority="30">
      <formula>$A66="x"</formula>
    </cfRule>
    <cfRule type="expression" dxfId="29" priority="31">
      <formula>RIGHT($C66,1)=":"</formula>
    </cfRule>
  </conditionalFormatting>
  <conditionalFormatting sqref="D67">
    <cfRule type="expression" dxfId="28" priority="26">
      <formula>A67="x"</formula>
    </cfRule>
    <cfRule type="expression" dxfId="27" priority="27">
      <formula>RIGHT(C67,1)=":"</formula>
    </cfRule>
  </conditionalFormatting>
  <conditionalFormatting sqref="D67">
    <cfRule type="expression" dxfId="26" priority="29">
      <formula>$K67="Invalid"</formula>
    </cfRule>
  </conditionalFormatting>
  <conditionalFormatting sqref="D67">
    <cfRule type="expression" dxfId="25" priority="28">
      <formula>AND($K67="Invalid",D67="x")</formula>
    </cfRule>
  </conditionalFormatting>
  <conditionalFormatting sqref="D67">
    <cfRule type="expression" dxfId="24" priority="24">
      <formula>$A67="x"</formula>
    </cfRule>
    <cfRule type="expression" dxfId="23" priority="25">
      <formula>RIGHT($C67,1)=":"</formula>
    </cfRule>
  </conditionalFormatting>
  <conditionalFormatting sqref="J67">
    <cfRule type="expression" dxfId="22" priority="22">
      <formula>$A67="x"</formula>
    </cfRule>
    <cfRule type="expression" dxfId="21" priority="23">
      <formula>RIGHT($C67,1)=":"</formula>
    </cfRule>
  </conditionalFormatting>
  <conditionalFormatting sqref="J67">
    <cfRule type="expression" dxfId="20" priority="21">
      <formula>$K67="Invalid"</formula>
    </cfRule>
  </conditionalFormatting>
  <conditionalFormatting sqref="D69:D80">
    <cfRule type="expression" dxfId="19" priority="17">
      <formula>A69="x"</formula>
    </cfRule>
    <cfRule type="expression" dxfId="18" priority="18">
      <formula>RIGHT(C69,1)=":"</formula>
    </cfRule>
  </conditionalFormatting>
  <conditionalFormatting sqref="D69:D80">
    <cfRule type="expression" dxfId="17" priority="20">
      <formula>$K69="Invalid"</formula>
    </cfRule>
  </conditionalFormatting>
  <conditionalFormatting sqref="D69:D80">
    <cfRule type="expression" dxfId="16" priority="19">
      <formula>AND($K69="Invalid",D69="x")</formula>
    </cfRule>
  </conditionalFormatting>
  <conditionalFormatting sqref="D69:D80">
    <cfRule type="expression" dxfId="15" priority="15">
      <formula>$A69="x"</formula>
    </cfRule>
    <cfRule type="expression" dxfId="14" priority="16">
      <formula>RIGHT($C69,1)=":"</formula>
    </cfRule>
  </conditionalFormatting>
  <conditionalFormatting sqref="D81">
    <cfRule type="expression" dxfId="13" priority="11">
      <formula>A81="x"</formula>
    </cfRule>
    <cfRule type="expression" dxfId="12" priority="12">
      <formula>RIGHT(C81,1)=":"</formula>
    </cfRule>
  </conditionalFormatting>
  <conditionalFormatting sqref="D81">
    <cfRule type="expression" dxfId="11" priority="14">
      <formula>$K81="Invalid"</formula>
    </cfRule>
  </conditionalFormatting>
  <conditionalFormatting sqref="D81">
    <cfRule type="expression" dxfId="10" priority="13">
      <formula>AND($K81="Invalid",D81="x")</formula>
    </cfRule>
  </conditionalFormatting>
  <conditionalFormatting sqref="D81">
    <cfRule type="expression" dxfId="9" priority="9">
      <formula>$A81="x"</formula>
    </cfRule>
    <cfRule type="expression" dxfId="8" priority="10">
      <formula>RIGHT($C81,1)=":"</formula>
    </cfRule>
  </conditionalFormatting>
  <conditionalFormatting sqref="G30">
    <cfRule type="expression" dxfId="7" priority="7">
      <formula>D30="x"</formula>
    </cfRule>
    <cfRule type="expression" dxfId="6" priority="8">
      <formula>RIGHT(F30,1)=":"</formula>
    </cfRule>
  </conditionalFormatting>
  <conditionalFormatting sqref="G30">
    <cfRule type="expression" dxfId="5" priority="5">
      <formula>$A30="x"</formula>
    </cfRule>
    <cfRule type="expression" dxfId="4" priority="6">
      <formula>RIGHT($C30,1)=":"</formula>
    </cfRule>
  </conditionalFormatting>
  <conditionalFormatting sqref="D27:D29">
    <cfRule type="expression" dxfId="3" priority="3">
      <formula>$A27="x"</formula>
    </cfRule>
    <cfRule type="expression" dxfId="2" priority="4">
      <formula>RIGHT($C27,1)=":"</formula>
    </cfRule>
  </conditionalFormatting>
  <conditionalFormatting sqref="D37">
    <cfRule type="expression" dxfId="1" priority="1">
      <formula>$A37="x"</formula>
    </cfRule>
    <cfRule type="expression" dxfId="0" priority="2">
      <formula>RIGHT($C37,1)=":"</formula>
    </cfRule>
  </conditionalFormatting>
  <dataValidations count="1">
    <dataValidation type="list" allowBlank="1" showInputMessage="1" showErrorMessage="1" sqref="A7:A100 D7:I100">
      <formula1>"x"</formula1>
    </dataValidation>
  </dataValidations>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P32"/>
  <sheetViews>
    <sheetView showGridLines="0" workbookViewId="0">
      <selection activeCell="E23" sqref="E23"/>
    </sheetView>
  </sheetViews>
  <sheetFormatPr defaultColWidth="8.625" defaultRowHeight="14.25" x14ac:dyDescent="0.2"/>
  <cols>
    <col min="1" max="1" width="2.375" style="1" customWidth="1"/>
    <col min="2" max="4" width="10.875" style="1" customWidth="1"/>
    <col min="5" max="5" width="4.125" style="1" customWidth="1"/>
    <col min="6" max="7" width="8.625" style="1"/>
    <col min="8" max="8" width="5.625" style="1" customWidth="1"/>
    <col min="9" max="9" width="3.875" style="1" customWidth="1"/>
    <col min="10" max="10" width="5.625" style="1" customWidth="1"/>
    <col min="11" max="12" width="8.625" style="1"/>
    <col min="13" max="13" width="4.125" style="1" customWidth="1"/>
    <col min="14" max="15" width="5.625" style="1" customWidth="1"/>
    <col min="16" max="16" width="36.625" style="1" customWidth="1"/>
    <col min="17" max="16384" width="8.625" style="1"/>
  </cols>
  <sheetData>
    <row r="2" spans="2:16" x14ac:dyDescent="0.2">
      <c r="C2" s="113" t="s">
        <v>38</v>
      </c>
      <c r="D2" s="113" t="s">
        <v>39</v>
      </c>
    </row>
    <row r="3" spans="2:16" x14ac:dyDescent="0.2">
      <c r="B3" s="17" t="s">
        <v>37</v>
      </c>
      <c r="C3" s="18">
        <v>0</v>
      </c>
      <c r="D3" s="18">
        <v>3</v>
      </c>
      <c r="F3" s="1" t="str">
        <f>MinRate&amp;" is the lowest CURRENT/FUTURE rate and "&amp;D3&amp;" is the highest CURRENT/FUTURE rate accepted"</f>
        <v>0 is the lowest CURRENT/FUTURE rate and 3 is the highest CURRENT/FUTURE rate accepted</v>
      </c>
    </row>
    <row r="4" spans="2:16" x14ac:dyDescent="0.2">
      <c r="B4" s="17" t="s">
        <v>40</v>
      </c>
      <c r="C4" s="18">
        <v>0</v>
      </c>
      <c r="D4" s="18">
        <v>10</v>
      </c>
      <c r="F4" s="1" t="str">
        <f>C4&amp;" is the lowest GAP score and "&amp;D4&amp;" is the highest GAP score calculated"</f>
        <v>0 is the lowest GAP score and 10 is the highest GAP score calculated</v>
      </c>
    </row>
    <row r="6" spans="2:16" x14ac:dyDescent="0.2">
      <c r="B6" s="157" t="s">
        <v>41</v>
      </c>
      <c r="C6" s="157"/>
      <c r="D6" s="157"/>
    </row>
    <row r="7" spans="2:16" x14ac:dyDescent="0.2">
      <c r="B7" s="17">
        <f>MinScore</f>
        <v>0</v>
      </c>
      <c r="C7" s="19">
        <v>2.99</v>
      </c>
      <c r="D7" s="20" t="s">
        <v>12</v>
      </c>
      <c r="F7" s="1" t="str">
        <f>"A green happy face is applied to GAP scores between "&amp;B7&amp;" and "&amp;C7</f>
        <v>A green happy face is applied to GAP scores between 0 and 2.99</v>
      </c>
    </row>
    <row r="8" spans="2:16" x14ac:dyDescent="0.2">
      <c r="B8" s="19">
        <v>3</v>
      </c>
      <c r="C8" s="19">
        <v>5.99</v>
      </c>
      <c r="D8" s="21" t="s">
        <v>13</v>
      </c>
      <c r="F8" s="1" t="str">
        <f>"A yellow neutral face is applied to GAP scores between "&amp;B8&amp;" and "&amp;C8</f>
        <v>A yellow neutral face is applied to GAP scores between 3 and 5.99</v>
      </c>
    </row>
    <row r="9" spans="2:16" x14ac:dyDescent="0.2">
      <c r="B9" s="19">
        <v>8</v>
      </c>
      <c r="C9" s="17">
        <f>MaxScore</f>
        <v>10</v>
      </c>
      <c r="D9" s="22" t="s">
        <v>14</v>
      </c>
      <c r="F9" s="1" t="str">
        <f>"A red sad face is applied to GAP scores between "&amp;B9&amp;" and "&amp;C9</f>
        <v>A red sad face is applied to GAP scores between 8 and 10</v>
      </c>
    </row>
    <row r="12" spans="2:16" x14ac:dyDescent="0.2">
      <c r="B12" s="158" t="s">
        <v>42</v>
      </c>
      <c r="C12" s="158"/>
      <c r="D12" s="158"/>
      <c r="F12" s="158" t="s">
        <v>43</v>
      </c>
      <c r="G12" s="158"/>
      <c r="H12" s="159" t="s">
        <v>44</v>
      </c>
      <c r="I12" s="158"/>
      <c r="J12" s="158"/>
      <c r="K12" s="156" t="s">
        <v>45</v>
      </c>
      <c r="L12" s="160" t="s">
        <v>46</v>
      </c>
      <c r="N12" s="156" t="s">
        <v>47</v>
      </c>
      <c r="O12" s="156"/>
      <c r="P12" s="156"/>
    </row>
    <row r="13" spans="2:16" x14ac:dyDescent="0.2">
      <c r="B13" s="112" t="s">
        <v>48</v>
      </c>
      <c r="C13" s="112" t="s">
        <v>49</v>
      </c>
      <c r="D13" s="112" t="s">
        <v>50</v>
      </c>
      <c r="F13" s="112" t="s">
        <v>51</v>
      </c>
      <c r="G13" s="112" t="s">
        <v>52</v>
      </c>
      <c r="H13" s="158"/>
      <c r="I13" s="158"/>
      <c r="J13" s="158"/>
      <c r="K13" s="156"/>
      <c r="L13" s="156"/>
      <c r="N13" s="112" t="s">
        <v>53</v>
      </c>
      <c r="O13" s="112" t="s">
        <v>48</v>
      </c>
      <c r="P13" s="112" t="s">
        <v>54</v>
      </c>
    </row>
    <row r="14" spans="2:16" x14ac:dyDescent="0.2">
      <c r="B14" s="29">
        <v>0</v>
      </c>
      <c r="C14" s="27" t="s">
        <v>55</v>
      </c>
      <c r="D14" s="28" t="s">
        <v>56</v>
      </c>
      <c r="F14" s="33">
        <v>0</v>
      </c>
      <c r="G14" s="33">
        <v>0.33</v>
      </c>
      <c r="H14" s="64">
        <f>MinRate</f>
        <v>0</v>
      </c>
      <c r="I14" s="112" t="s">
        <v>57</v>
      </c>
      <c r="J14" s="64">
        <f t="shared" ref="J14:J24" si="0">IF(G14="","",G14*MaxRate)</f>
        <v>0.99</v>
      </c>
      <c r="K14" s="34" t="s">
        <v>14</v>
      </c>
      <c r="L14" s="34">
        <v>1</v>
      </c>
      <c r="N14" s="36" t="s">
        <v>58</v>
      </c>
      <c r="O14" s="31">
        <v>5</v>
      </c>
      <c r="P14" s="35" t="s">
        <v>59</v>
      </c>
    </row>
    <row r="15" spans="2:16" ht="36" x14ac:dyDescent="0.2">
      <c r="B15" s="29">
        <f t="shared" ref="B15:B24" si="1">B14+1</f>
        <v>1</v>
      </c>
      <c r="C15" s="27" t="s">
        <v>60</v>
      </c>
      <c r="D15" s="28" t="s">
        <v>61</v>
      </c>
      <c r="F15" s="33">
        <v>0.33</v>
      </c>
      <c r="G15" s="33">
        <v>0.66</v>
      </c>
      <c r="H15" s="64">
        <f t="shared" ref="H15:H24" si="2">IF(G15="","",J14)</f>
        <v>0.99</v>
      </c>
      <c r="I15" s="112" t="s">
        <v>57</v>
      </c>
      <c r="J15" s="64">
        <f t="shared" si="0"/>
        <v>1.98</v>
      </c>
      <c r="K15" s="34" t="s">
        <v>62</v>
      </c>
      <c r="L15" s="34">
        <v>2</v>
      </c>
      <c r="N15" s="37" t="s">
        <v>63</v>
      </c>
      <c r="O15" s="31">
        <v>4</v>
      </c>
      <c r="P15" s="35" t="s">
        <v>64</v>
      </c>
    </row>
    <row r="16" spans="2:16" ht="36" x14ac:dyDescent="0.2">
      <c r="B16" s="29">
        <f t="shared" si="1"/>
        <v>2</v>
      </c>
      <c r="C16" s="27" t="s">
        <v>65</v>
      </c>
      <c r="D16" s="28" t="s">
        <v>66</v>
      </c>
      <c r="F16" s="33">
        <v>0.67</v>
      </c>
      <c r="G16" s="33">
        <v>1</v>
      </c>
      <c r="H16" s="64">
        <f t="shared" si="2"/>
        <v>1.98</v>
      </c>
      <c r="I16" s="112" t="s">
        <v>57</v>
      </c>
      <c r="J16" s="64">
        <f t="shared" si="0"/>
        <v>3</v>
      </c>
      <c r="K16" s="34" t="s">
        <v>4</v>
      </c>
      <c r="L16" s="34">
        <v>3</v>
      </c>
      <c r="N16" s="38" t="s">
        <v>67</v>
      </c>
      <c r="O16" s="31">
        <v>3</v>
      </c>
      <c r="P16" s="35" t="s">
        <v>68</v>
      </c>
    </row>
    <row r="17" spans="2:16" ht="28.5" x14ac:dyDescent="0.2">
      <c r="B17" s="29">
        <f t="shared" si="1"/>
        <v>3</v>
      </c>
      <c r="C17" s="27" t="s">
        <v>69</v>
      </c>
      <c r="D17" s="28" t="s">
        <v>70</v>
      </c>
      <c r="F17" s="33"/>
      <c r="G17" s="33"/>
      <c r="H17" s="64" t="str">
        <f t="shared" si="2"/>
        <v/>
      </c>
      <c r="I17" s="112" t="s">
        <v>57</v>
      </c>
      <c r="J17" s="64" t="str">
        <f t="shared" si="0"/>
        <v/>
      </c>
      <c r="K17" s="34" t="s">
        <v>71</v>
      </c>
      <c r="L17" s="34">
        <v>4</v>
      </c>
      <c r="N17" s="39" t="s">
        <v>72</v>
      </c>
      <c r="O17" s="31">
        <v>2</v>
      </c>
      <c r="P17" s="35" t="s">
        <v>73</v>
      </c>
    </row>
    <row r="18" spans="2:16" x14ac:dyDescent="0.2">
      <c r="B18" s="29">
        <f t="shared" si="1"/>
        <v>4</v>
      </c>
      <c r="C18" s="26"/>
      <c r="D18" s="28"/>
      <c r="F18" s="33"/>
      <c r="G18" s="33"/>
      <c r="H18" s="64" t="str">
        <f t="shared" si="2"/>
        <v/>
      </c>
      <c r="I18" s="112" t="s">
        <v>57</v>
      </c>
      <c r="J18" s="64" t="str">
        <f t="shared" si="0"/>
        <v/>
      </c>
      <c r="K18" s="34"/>
      <c r="L18" s="34"/>
      <c r="N18" s="40" t="s">
        <v>74</v>
      </c>
      <c r="O18" s="31">
        <v>1</v>
      </c>
      <c r="P18" s="35" t="s">
        <v>75</v>
      </c>
    </row>
    <row r="19" spans="2:16" x14ac:dyDescent="0.2">
      <c r="B19" s="29">
        <f t="shared" si="1"/>
        <v>5</v>
      </c>
      <c r="C19" s="26"/>
      <c r="D19" s="28"/>
      <c r="F19" s="33"/>
      <c r="G19" s="33"/>
      <c r="H19" s="64" t="str">
        <f t="shared" si="2"/>
        <v/>
      </c>
      <c r="I19" s="112" t="s">
        <v>57</v>
      </c>
      <c r="J19" s="64" t="str">
        <f t="shared" si="0"/>
        <v/>
      </c>
      <c r="K19" s="34"/>
      <c r="L19" s="34"/>
      <c r="N19" s="41" t="s">
        <v>76</v>
      </c>
      <c r="O19" s="31">
        <v>0</v>
      </c>
      <c r="P19" s="35" t="s">
        <v>77</v>
      </c>
    </row>
    <row r="20" spans="2:16" x14ac:dyDescent="0.2">
      <c r="B20" s="29">
        <f t="shared" si="1"/>
        <v>6</v>
      </c>
      <c r="C20" s="26"/>
      <c r="D20" s="28"/>
      <c r="F20" s="33"/>
      <c r="G20" s="33"/>
      <c r="H20" s="64" t="str">
        <f t="shared" si="2"/>
        <v/>
      </c>
      <c r="I20" s="112" t="s">
        <v>57</v>
      </c>
      <c r="J20" s="64" t="str">
        <f t="shared" si="0"/>
        <v/>
      </c>
      <c r="K20" s="34"/>
      <c r="L20" s="34"/>
    </row>
    <row r="21" spans="2:16" x14ac:dyDescent="0.2">
      <c r="B21" s="29">
        <f t="shared" si="1"/>
        <v>7</v>
      </c>
      <c r="C21" s="26"/>
      <c r="D21" s="28"/>
      <c r="F21" s="33"/>
      <c r="G21" s="33"/>
      <c r="H21" s="64" t="str">
        <f t="shared" si="2"/>
        <v/>
      </c>
      <c r="I21" s="112" t="s">
        <v>57</v>
      </c>
      <c r="J21" s="64" t="str">
        <f t="shared" si="0"/>
        <v/>
      </c>
      <c r="K21" s="34"/>
      <c r="L21" s="34"/>
    </row>
    <row r="22" spans="2:16" x14ac:dyDescent="0.2">
      <c r="B22" s="29">
        <f t="shared" si="1"/>
        <v>8</v>
      </c>
      <c r="C22" s="26"/>
      <c r="D22" s="28"/>
      <c r="F22" s="33"/>
      <c r="G22" s="33"/>
      <c r="H22" s="64" t="str">
        <f t="shared" si="2"/>
        <v/>
      </c>
      <c r="I22" s="112" t="s">
        <v>57</v>
      </c>
      <c r="J22" s="64" t="str">
        <f t="shared" si="0"/>
        <v/>
      </c>
      <c r="K22" s="34"/>
      <c r="L22" s="34"/>
    </row>
    <row r="23" spans="2:16" x14ac:dyDescent="0.2">
      <c r="B23" s="29">
        <f t="shared" si="1"/>
        <v>9</v>
      </c>
      <c r="C23" s="26"/>
      <c r="D23" s="28"/>
      <c r="F23" s="33"/>
      <c r="G23" s="33"/>
      <c r="H23" s="64" t="str">
        <f t="shared" si="2"/>
        <v/>
      </c>
      <c r="I23" s="112" t="s">
        <v>57</v>
      </c>
      <c r="J23" s="64" t="str">
        <f t="shared" si="0"/>
        <v/>
      </c>
      <c r="K23" s="34"/>
      <c r="L23" s="34"/>
    </row>
    <row r="24" spans="2:16" x14ac:dyDescent="0.2">
      <c r="B24" s="29">
        <f t="shared" si="1"/>
        <v>10</v>
      </c>
      <c r="C24" s="26"/>
      <c r="D24" s="28"/>
      <c r="F24" s="33"/>
      <c r="G24" s="33"/>
      <c r="H24" s="64" t="str">
        <f t="shared" si="2"/>
        <v/>
      </c>
      <c r="I24" s="112" t="s">
        <v>57</v>
      </c>
      <c r="J24" s="64" t="str">
        <f t="shared" si="0"/>
        <v/>
      </c>
      <c r="K24" s="34"/>
      <c r="L24" s="34"/>
    </row>
    <row r="26" spans="2:16" x14ac:dyDescent="0.2">
      <c r="B26" s="42"/>
      <c r="C26" s="42"/>
      <c r="D26" s="42"/>
      <c r="E26" s="42"/>
      <c r="F26" s="42"/>
      <c r="G26" s="42"/>
      <c r="H26" s="42"/>
      <c r="I26" s="42"/>
      <c r="J26" s="42"/>
      <c r="K26" s="42"/>
    </row>
    <row r="27" spans="2:16" x14ac:dyDescent="0.2">
      <c r="B27" s="158" t="s">
        <v>42</v>
      </c>
      <c r="C27" s="158"/>
      <c r="D27" s="158"/>
      <c r="E27" s="158"/>
      <c r="F27" s="158"/>
      <c r="G27" s="158"/>
      <c r="H27" s="158"/>
    </row>
    <row r="28" spans="2:16" x14ac:dyDescent="0.2">
      <c r="B28" s="112" t="s">
        <v>48</v>
      </c>
      <c r="C28" s="155" t="s">
        <v>78</v>
      </c>
      <c r="D28" s="155"/>
      <c r="E28" s="155"/>
      <c r="F28" s="155"/>
      <c r="G28" s="155" t="s">
        <v>50</v>
      </c>
      <c r="H28" s="155"/>
    </row>
    <row r="29" spans="2:16" x14ac:dyDescent="0.2">
      <c r="B29" s="111">
        <v>0</v>
      </c>
      <c r="C29" s="154" t="s">
        <v>55</v>
      </c>
      <c r="D29" s="154"/>
      <c r="E29" s="154"/>
      <c r="F29" s="154"/>
      <c r="G29" s="154" t="s">
        <v>56</v>
      </c>
      <c r="H29" s="154"/>
    </row>
    <row r="30" spans="2:16" x14ac:dyDescent="0.2">
      <c r="B30" s="111">
        <v>1</v>
      </c>
      <c r="C30" s="154" t="s">
        <v>79</v>
      </c>
      <c r="D30" s="154"/>
      <c r="E30" s="154"/>
      <c r="F30" s="154"/>
      <c r="G30" s="154" t="s">
        <v>61</v>
      </c>
      <c r="H30" s="154"/>
    </row>
    <row r="31" spans="2:16" x14ac:dyDescent="0.2">
      <c r="B31" s="111">
        <v>2</v>
      </c>
      <c r="C31" s="154" t="s">
        <v>80</v>
      </c>
      <c r="D31" s="154"/>
      <c r="E31" s="154"/>
      <c r="F31" s="154"/>
      <c r="G31" s="154" t="s">
        <v>66</v>
      </c>
      <c r="H31" s="154"/>
    </row>
    <row r="32" spans="2:16" x14ac:dyDescent="0.2">
      <c r="B32" s="111">
        <v>3</v>
      </c>
      <c r="C32" s="154" t="s">
        <v>81</v>
      </c>
      <c r="D32" s="154"/>
      <c r="E32" s="154"/>
      <c r="F32" s="154"/>
      <c r="G32" s="154" t="s">
        <v>70</v>
      </c>
      <c r="H32" s="154"/>
    </row>
  </sheetData>
  <mergeCells count="18">
    <mergeCell ref="N12:P12"/>
    <mergeCell ref="C29:F29"/>
    <mergeCell ref="B6:D6"/>
    <mergeCell ref="B12:D12"/>
    <mergeCell ref="F12:G12"/>
    <mergeCell ref="H12:J13"/>
    <mergeCell ref="K12:K13"/>
    <mergeCell ref="L12:L13"/>
    <mergeCell ref="B27:H27"/>
    <mergeCell ref="C31:F31"/>
    <mergeCell ref="C30:F30"/>
    <mergeCell ref="C28:F28"/>
    <mergeCell ref="G28:H28"/>
    <mergeCell ref="C32:F32"/>
    <mergeCell ref="G29:H29"/>
    <mergeCell ref="G30:H30"/>
    <mergeCell ref="G31:H31"/>
    <mergeCell ref="G32:H32"/>
  </mergeCells>
  <dataValidations disablePrompts="1" count="4">
    <dataValidation type="whole" allowBlank="1" showInputMessage="1" showErrorMessage="1" sqref="C3:C4">
      <formula1>0</formula1>
      <formula2>100</formula2>
    </dataValidation>
    <dataValidation type="whole" allowBlank="1" showInputMessage="1" showErrorMessage="1" sqref="D3:D4">
      <formula1>C3</formula1>
      <formula2>100</formula2>
    </dataValidation>
    <dataValidation type="decimal" operator="greaterThan" allowBlank="1" showInputMessage="1" showErrorMessage="1" sqref="C7:C8">
      <formula1>B7</formula1>
    </dataValidation>
    <dataValidation type="decimal" operator="greaterThan" allowBlank="1" showInputMessage="1" showErrorMessage="1" sqref="B8:B9">
      <formula1>C7</formula1>
    </dataValidation>
  </dataValidations>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tint="-0.249977111117893"/>
  </sheetPr>
  <dimension ref="A1:AJ500"/>
  <sheetViews>
    <sheetView showGridLines="0" zoomScale="70" zoomScaleNormal="70" zoomScalePageLayoutView="70" workbookViewId="0">
      <pane ySplit="6" topLeftCell="A7" activePane="bottomLeft" state="frozen"/>
      <selection activeCell="B12" sqref="B12:D12"/>
      <selection pane="bottomLeft" activeCell="I35" sqref="I35"/>
    </sheetView>
  </sheetViews>
  <sheetFormatPr defaultColWidth="0" defaultRowHeight="14.25" zeroHeight="1" outlineLevelCol="1" x14ac:dyDescent="0.2"/>
  <cols>
    <col min="1" max="1" width="5.125" style="1" customWidth="1"/>
    <col min="2" max="2" width="8.625" style="1" customWidth="1"/>
    <col min="3" max="3" width="30.625" style="1" customWidth="1"/>
    <col min="4" max="5" width="8.625" style="1" customWidth="1"/>
    <col min="6" max="6" width="24.375" style="1" customWidth="1"/>
    <col min="7" max="8" width="4.625" style="1" customWidth="1"/>
    <col min="9" max="9" width="8.625" style="1" customWidth="1"/>
    <col min="10" max="10" width="4.625" style="1" customWidth="1"/>
    <col min="11" max="11" width="1.125" style="1" customWidth="1"/>
    <col min="12" max="17" width="5.125" style="1" customWidth="1"/>
    <col min="18" max="18" width="28.875" style="1" customWidth="1"/>
    <col min="19" max="22" width="8.625" style="1" customWidth="1"/>
    <col min="23" max="23" width="8.625" style="1" hidden="1" customWidth="1" outlineLevel="1"/>
    <col min="24" max="24" width="32.125" style="1" hidden="1" customWidth="1" outlineLevel="1"/>
    <col min="25" max="30" width="0" style="16" hidden="1" customWidth="1" outlineLevel="1"/>
    <col min="31" max="31" width="0" style="86" hidden="1" customWidth="1" outlineLevel="1"/>
    <col min="32" max="32" width="0" style="16" hidden="1" customWidth="1" outlineLevel="1"/>
    <col min="33" max="35" width="0" style="1" hidden="1" customWidth="1" outlineLevel="1"/>
    <col min="36" max="36" width="0" style="1" hidden="1" customWidth="1"/>
    <col min="37" max="16384" width="8.625" style="1" hidden="1"/>
  </cols>
  <sheetData>
    <row r="1" spans="1:35" s="43" customFormat="1" ht="18.75" x14ac:dyDescent="0.3">
      <c r="A1" s="43" t="str">
        <f>ClientName</f>
        <v>City of Garden Grove</v>
      </c>
      <c r="Y1" s="62"/>
      <c r="Z1" s="62"/>
      <c r="AA1" s="62"/>
      <c r="AB1" s="62"/>
      <c r="AC1" s="62"/>
      <c r="AD1" s="62"/>
      <c r="AE1" s="85"/>
      <c r="AF1" s="62"/>
    </row>
    <row r="2" spans="1:35" x14ac:dyDescent="0.2">
      <c r="A2" s="1" t="s">
        <v>82</v>
      </c>
    </row>
    <row r="3" spans="1:35" x14ac:dyDescent="0.2">
      <c r="A3" s="98" t="s">
        <v>83</v>
      </c>
      <c r="C3" s="97" t="s">
        <v>84</v>
      </c>
      <c r="L3" s="165" t="s">
        <v>85</v>
      </c>
      <c r="M3" s="165"/>
      <c r="N3" s="165"/>
      <c r="O3" s="165"/>
      <c r="P3" s="165"/>
      <c r="Q3" s="165"/>
    </row>
    <row r="4" spans="1:35" ht="18.600000000000001" customHeight="1" x14ac:dyDescent="0.2">
      <c r="A4" s="163" t="s">
        <v>86</v>
      </c>
      <c r="B4" s="163"/>
      <c r="C4" s="163"/>
      <c r="D4" s="166" t="s">
        <v>87</v>
      </c>
      <c r="E4" s="168" t="s">
        <v>88</v>
      </c>
      <c r="F4" s="170" t="s">
        <v>89</v>
      </c>
      <c r="G4" s="172" t="s">
        <v>90</v>
      </c>
      <c r="H4" s="172" t="s">
        <v>91</v>
      </c>
      <c r="I4" s="45" t="s">
        <v>92</v>
      </c>
      <c r="J4" s="174" t="s">
        <v>93</v>
      </c>
      <c r="L4" s="161" t="s">
        <v>94</v>
      </c>
      <c r="M4" s="161"/>
      <c r="N4" s="161"/>
      <c r="O4" s="161"/>
      <c r="P4" s="161"/>
      <c r="Q4" s="161"/>
      <c r="R4" s="161" t="s">
        <v>95</v>
      </c>
      <c r="S4" s="53"/>
      <c r="T4" s="163" t="s">
        <v>96</v>
      </c>
      <c r="U4" s="163"/>
    </row>
    <row r="5" spans="1:35" ht="18.600000000000001" customHeight="1" x14ac:dyDescent="0.2">
      <c r="A5" s="164"/>
      <c r="B5" s="164"/>
      <c r="C5" s="164"/>
      <c r="D5" s="167"/>
      <c r="E5" s="169"/>
      <c r="F5" s="171"/>
      <c r="G5" s="173"/>
      <c r="H5" s="173"/>
      <c r="I5" s="46" t="s">
        <v>97</v>
      </c>
      <c r="J5" s="175"/>
      <c r="L5" s="162"/>
      <c r="M5" s="162"/>
      <c r="N5" s="162"/>
      <c r="O5" s="162"/>
      <c r="P5" s="162"/>
      <c r="Q5" s="162"/>
      <c r="R5" s="162"/>
      <c r="S5" s="54"/>
      <c r="T5" s="164"/>
      <c r="U5" s="164"/>
    </row>
    <row r="6" spans="1:35" x14ac:dyDescent="0.2">
      <c r="A6" s="6"/>
      <c r="B6" s="6"/>
      <c r="C6" s="6"/>
      <c r="D6" s="6"/>
      <c r="E6" s="6"/>
      <c r="F6" s="6"/>
      <c r="G6" s="6"/>
      <c r="H6" s="6"/>
      <c r="I6" s="59" t="s">
        <v>16</v>
      </c>
      <c r="J6" s="176"/>
      <c r="L6" s="47" t="s">
        <v>58</v>
      </c>
      <c r="M6" s="48" t="s">
        <v>63</v>
      </c>
      <c r="N6" s="49" t="s">
        <v>67</v>
      </c>
      <c r="O6" s="50" t="s">
        <v>72</v>
      </c>
      <c r="P6" s="51" t="s">
        <v>74</v>
      </c>
      <c r="Q6" s="52" t="s">
        <v>76</v>
      </c>
      <c r="R6" s="80" t="str">
        <f>IF(COUNTIF(S7:S500,"invalid")=0,"","Please Correct Invalid Responses")</f>
        <v/>
      </c>
      <c r="S6" s="60" t="s">
        <v>98</v>
      </c>
      <c r="T6" s="60" t="s">
        <v>99</v>
      </c>
      <c r="U6" s="60" t="s">
        <v>16</v>
      </c>
      <c r="W6" s="61" t="s">
        <v>100</v>
      </c>
      <c r="X6" s="61" t="s">
        <v>101</v>
      </c>
      <c r="Y6" s="63" t="s">
        <v>102</v>
      </c>
      <c r="Z6" s="63" t="s">
        <v>103</v>
      </c>
      <c r="AA6" s="63" t="s">
        <v>104</v>
      </c>
      <c r="AB6" s="63" t="s">
        <v>87</v>
      </c>
      <c r="AC6" s="63" t="s">
        <v>88</v>
      </c>
      <c r="AD6" s="63" t="s">
        <v>91</v>
      </c>
      <c r="AE6" s="87" t="s">
        <v>105</v>
      </c>
      <c r="AF6" s="63" t="s">
        <v>93</v>
      </c>
      <c r="AG6" s="92" t="s">
        <v>106</v>
      </c>
      <c r="AH6" s="92" t="s">
        <v>107</v>
      </c>
      <c r="AI6" s="92" t="s">
        <v>108</v>
      </c>
    </row>
    <row r="7" spans="1:35" s="44" customFormat="1" x14ac:dyDescent="0.2">
      <c r="A7" s="65"/>
      <c r="B7" s="55" t="str">
        <f t="shared" ref="B7:B70" ca="1" si="0">Y7</f>
        <v/>
      </c>
      <c r="C7" s="99"/>
      <c r="D7" s="67"/>
      <c r="E7" s="67"/>
      <c r="F7" s="68"/>
      <c r="G7" s="69"/>
      <c r="H7" s="70"/>
      <c r="I7" s="89" t="str">
        <f t="shared" ref="I7:J22" si="1">AE7</f>
        <v/>
      </c>
      <c r="J7" s="57" t="str">
        <f t="shared" si="1"/>
        <v/>
      </c>
      <c r="L7" s="78"/>
      <c r="M7" s="78"/>
      <c r="N7" s="78"/>
      <c r="O7" s="78"/>
      <c r="P7" s="78"/>
      <c r="Q7" s="78"/>
      <c r="R7" s="76"/>
      <c r="S7" s="57" t="str">
        <f t="shared" ref="S7:S70" si="2">IF(C7="","",
IF(OR(A1="x",RIGHT(C7,1)=":"),"",
IF(COUNTA(L7:Q7)&gt;1,"Invalid",
IF(L7="x",$L$6,IF(M7="x",$M$6,IF(N7="x",$N$6,IF(O7="x",$O$6,IF(P7="x",$P$6,IF(Q7="x",$Q$6,"")))))))))</f>
        <v/>
      </c>
      <c r="T7" s="83" t="str">
        <f t="shared" ref="T7:T70" si="3">IF(C7="","",IF(OR(S7="Invalid",ISERROR(VLOOKUP(J7,PRIFactor,2,FALSE))),"",VLOOKUP(J7,PRIFactor,2,FALSE)))</f>
        <v/>
      </c>
      <c r="U7" s="93" t="str">
        <f t="shared" ref="U7:U70" si="4">IF(OR(S7="Invalid",S7="",T7=""),"",T7*VLOOKUP(S7,RespFactor,2,FALSE))</f>
        <v/>
      </c>
      <c r="W7" s="44" t="str">
        <f t="shared" ref="W7:W70" si="5">IF(C7="","",$A$3)</f>
        <v/>
      </c>
      <c r="X7" s="44" t="str">
        <f t="shared" ref="X7:X70" si="6">IF(C7="","",IF(A7="x",C7,X6))</f>
        <v/>
      </c>
      <c r="Y7" s="30" t="str">
        <f t="shared" ref="Y7:Y70" ca="1" si="7">IF(C7="","",IF(ROW()=7,$A$3,
IF(AND(ROW()=8,G7&lt;&gt;"D"),$A$3&amp;"1",
IF(AND(ROW()=8,G11="D"),$A$3&amp;"0",
IF(OR(RIGHT(C7,1)=":",G7="D",A7="x"),
INDIRECT(ADDRESS(ROW()-1,COLUMN())),
$A$3&amp;VALUE(MID(INDIRECT(ADDRESS(ROW()-1,COLUMN())),3,3)+1))))))</f>
        <v/>
      </c>
      <c r="Z7" s="30" t="str">
        <f t="shared" ref="Z7:Z70" si="8">IF(C7="","",IF(A7="x","S",IF(RIGHT(C7,1)=":","SS","R")))</f>
        <v/>
      </c>
      <c r="AA7" s="30" t="str">
        <f t="shared" ref="AA7:AA70" si="9">IF(Z7&lt;&gt;"R","N",
        IF(G7="D","N","Y"))</f>
        <v>N</v>
      </c>
      <c r="AB7" s="30" t="str">
        <f t="shared" ref="AB7:AB70" si="10">IF(AA7="N","",D7)</f>
        <v/>
      </c>
      <c r="AC7" s="30" t="str">
        <f t="shared" ref="AC7:AC70" si="11">IF(AA7="N","",E7)</f>
        <v/>
      </c>
      <c r="AD7" s="30" t="str">
        <f t="shared" ref="AD7:AD70" si="12">IF(AA7="N","",IF(H7="Critical","x",0))</f>
        <v/>
      </c>
      <c r="AE7" s="88" t="str">
        <f t="shared" ref="AE7:AE70" si="13">IF(OR(AA7="N",C7=""),"",
  ROUND(MAX(MinScore,((3*MaxScore*E7^2)/(5*MaxRate^2))+
  ((2*MaxScore*E7)/(5*MaxRate))-
  ((3*MaxScore*D7^2)/(5*MaxRate^2))-
  ((2*MaxScore*D7)/(5*MaxRate))),3))</f>
        <v/>
      </c>
      <c r="AF7" s="30" t="str">
        <f t="shared" ref="AF7:AF70" si="14">IF(AA7="N","",IF(H7="Critical","C",VLOOKUP(E7/MaxRate,PRI,6)))</f>
        <v/>
      </c>
      <c r="AG7" s="44" t="str">
        <f t="shared" ref="AG7:AI70" si="15">S7</f>
        <v/>
      </c>
      <c r="AH7" s="44" t="str">
        <f t="shared" si="15"/>
        <v/>
      </c>
      <c r="AI7" s="96" t="str">
        <f t="shared" si="15"/>
        <v/>
      </c>
    </row>
    <row r="8" spans="1:35" s="44" customFormat="1" x14ac:dyDescent="0.3">
      <c r="A8" s="65"/>
      <c r="B8" s="55" t="str">
        <f t="shared" ca="1" si="0"/>
        <v/>
      </c>
      <c r="C8" s="71"/>
      <c r="D8" s="67"/>
      <c r="E8" s="67"/>
      <c r="F8" s="68"/>
      <c r="G8" s="69"/>
      <c r="H8" s="70"/>
      <c r="I8" s="90" t="str">
        <f t="shared" si="1"/>
        <v/>
      </c>
      <c r="J8" s="57" t="str">
        <f>AF8</f>
        <v/>
      </c>
      <c r="L8" s="78"/>
      <c r="M8" s="78"/>
      <c r="N8" s="78"/>
      <c r="O8" s="78"/>
      <c r="P8" s="78"/>
      <c r="Q8" s="78"/>
      <c r="R8" s="84"/>
      <c r="S8" s="57" t="str">
        <f t="shared" si="2"/>
        <v/>
      </c>
      <c r="T8" s="81" t="str">
        <f t="shared" si="3"/>
        <v/>
      </c>
      <c r="U8" s="94" t="str">
        <f t="shared" si="4"/>
        <v/>
      </c>
      <c r="W8" s="44" t="str">
        <f t="shared" si="5"/>
        <v/>
      </c>
      <c r="X8" s="44" t="str">
        <f t="shared" si="6"/>
        <v/>
      </c>
      <c r="Y8" s="30" t="str">
        <f t="shared" ca="1" si="7"/>
        <v/>
      </c>
      <c r="Z8" s="30" t="str">
        <f t="shared" si="8"/>
        <v/>
      </c>
      <c r="AA8" s="30" t="str">
        <f t="shared" si="9"/>
        <v>N</v>
      </c>
      <c r="AB8" s="30" t="str">
        <f t="shared" si="10"/>
        <v/>
      </c>
      <c r="AC8" s="30" t="str">
        <f t="shared" si="11"/>
        <v/>
      </c>
      <c r="AD8" s="30" t="str">
        <f t="shared" si="12"/>
        <v/>
      </c>
      <c r="AE8" s="88" t="str">
        <f t="shared" si="13"/>
        <v/>
      </c>
      <c r="AF8" s="30" t="str">
        <f t="shared" si="14"/>
        <v/>
      </c>
      <c r="AG8" s="44" t="str">
        <f t="shared" si="15"/>
        <v/>
      </c>
      <c r="AH8" s="44" t="str">
        <f t="shared" si="15"/>
        <v/>
      </c>
      <c r="AI8" s="96" t="str">
        <f t="shared" si="15"/>
        <v/>
      </c>
    </row>
    <row r="9" spans="1:35" s="44" customFormat="1" x14ac:dyDescent="0.3">
      <c r="A9" s="65"/>
      <c r="B9" s="55" t="str">
        <f t="shared" ca="1" si="0"/>
        <v/>
      </c>
      <c r="C9" s="71"/>
      <c r="D9" s="67"/>
      <c r="E9" s="67"/>
      <c r="F9" s="68"/>
      <c r="G9" s="69"/>
      <c r="H9" s="70"/>
      <c r="I9" s="90" t="str">
        <f t="shared" si="1"/>
        <v/>
      </c>
      <c r="J9" s="57" t="str">
        <f t="shared" si="1"/>
        <v/>
      </c>
      <c r="L9" s="78"/>
      <c r="M9" s="78"/>
      <c r="N9" s="78"/>
      <c r="O9" s="78"/>
      <c r="P9" s="78"/>
      <c r="Q9" s="78"/>
      <c r="R9" s="76"/>
      <c r="S9" s="57" t="str">
        <f t="shared" si="2"/>
        <v/>
      </c>
      <c r="T9" s="81" t="str">
        <f t="shared" si="3"/>
        <v/>
      </c>
      <c r="U9" s="94" t="str">
        <f t="shared" si="4"/>
        <v/>
      </c>
      <c r="W9" s="44" t="str">
        <f t="shared" si="5"/>
        <v/>
      </c>
      <c r="X9" s="44" t="str">
        <f t="shared" si="6"/>
        <v/>
      </c>
      <c r="Y9" s="30" t="str">
        <f t="shared" ca="1" si="7"/>
        <v/>
      </c>
      <c r="Z9" s="30" t="str">
        <f t="shared" si="8"/>
        <v/>
      </c>
      <c r="AA9" s="30" t="str">
        <f t="shared" si="9"/>
        <v>N</v>
      </c>
      <c r="AB9" s="30" t="str">
        <f t="shared" si="10"/>
        <v/>
      </c>
      <c r="AC9" s="30" t="str">
        <f t="shared" si="11"/>
        <v/>
      </c>
      <c r="AD9" s="30" t="str">
        <f t="shared" si="12"/>
        <v/>
      </c>
      <c r="AE9" s="88" t="str">
        <f t="shared" si="13"/>
        <v/>
      </c>
      <c r="AF9" s="30" t="str">
        <f t="shared" si="14"/>
        <v/>
      </c>
      <c r="AG9" s="44" t="str">
        <f t="shared" si="15"/>
        <v/>
      </c>
      <c r="AH9" s="44" t="str">
        <f t="shared" si="15"/>
        <v/>
      </c>
      <c r="AI9" s="96" t="str">
        <f t="shared" si="15"/>
        <v/>
      </c>
    </row>
    <row r="10" spans="1:35" s="44" customFormat="1" x14ac:dyDescent="0.3">
      <c r="A10" s="65"/>
      <c r="B10" s="55" t="str">
        <f t="shared" ca="1" si="0"/>
        <v/>
      </c>
      <c r="C10" s="71"/>
      <c r="D10" s="67"/>
      <c r="E10" s="67"/>
      <c r="F10" s="68"/>
      <c r="G10" s="69"/>
      <c r="H10" s="70"/>
      <c r="I10" s="90" t="str">
        <f t="shared" si="1"/>
        <v/>
      </c>
      <c r="J10" s="57" t="str">
        <f t="shared" si="1"/>
        <v/>
      </c>
      <c r="L10" s="78"/>
      <c r="M10" s="78"/>
      <c r="N10" s="78"/>
      <c r="O10" s="78"/>
      <c r="P10" s="78"/>
      <c r="Q10" s="78"/>
      <c r="R10" s="76"/>
      <c r="S10" s="57" t="str">
        <f t="shared" si="2"/>
        <v/>
      </c>
      <c r="T10" s="81" t="str">
        <f t="shared" si="3"/>
        <v/>
      </c>
      <c r="U10" s="94" t="str">
        <f t="shared" si="4"/>
        <v/>
      </c>
      <c r="W10" s="44" t="str">
        <f t="shared" si="5"/>
        <v/>
      </c>
      <c r="X10" s="44" t="str">
        <f t="shared" si="6"/>
        <v/>
      </c>
      <c r="Y10" s="30" t="str">
        <f t="shared" ca="1" si="7"/>
        <v/>
      </c>
      <c r="Z10" s="30" t="str">
        <f t="shared" si="8"/>
        <v/>
      </c>
      <c r="AA10" s="30" t="str">
        <f t="shared" si="9"/>
        <v>N</v>
      </c>
      <c r="AB10" s="30" t="str">
        <f t="shared" si="10"/>
        <v/>
      </c>
      <c r="AC10" s="30" t="str">
        <f t="shared" si="11"/>
        <v/>
      </c>
      <c r="AD10" s="30" t="str">
        <f t="shared" si="12"/>
        <v/>
      </c>
      <c r="AE10" s="88" t="str">
        <f t="shared" si="13"/>
        <v/>
      </c>
      <c r="AF10" s="30" t="str">
        <f t="shared" si="14"/>
        <v/>
      </c>
      <c r="AG10" s="44" t="str">
        <f t="shared" si="15"/>
        <v/>
      </c>
      <c r="AH10" s="44" t="str">
        <f t="shared" si="15"/>
        <v/>
      </c>
      <c r="AI10" s="96" t="str">
        <f t="shared" si="15"/>
        <v/>
      </c>
    </row>
    <row r="11" spans="1:35" s="44" customFormat="1" x14ac:dyDescent="0.3">
      <c r="A11" s="65"/>
      <c r="B11" s="55" t="str">
        <f t="shared" ca="1" si="0"/>
        <v/>
      </c>
      <c r="C11" s="71"/>
      <c r="D11" s="67"/>
      <c r="E11" s="67"/>
      <c r="F11" s="68"/>
      <c r="G11" s="69"/>
      <c r="H11" s="70"/>
      <c r="I11" s="90" t="str">
        <f t="shared" si="1"/>
        <v/>
      </c>
      <c r="J11" s="57" t="str">
        <f t="shared" si="1"/>
        <v/>
      </c>
      <c r="L11" s="78"/>
      <c r="M11" s="78"/>
      <c r="N11" s="78"/>
      <c r="O11" s="78"/>
      <c r="P11" s="78"/>
      <c r="Q11" s="78"/>
      <c r="R11" s="76"/>
      <c r="S11" s="57" t="str">
        <f t="shared" si="2"/>
        <v/>
      </c>
      <c r="T11" s="81" t="str">
        <f t="shared" si="3"/>
        <v/>
      </c>
      <c r="U11" s="94" t="str">
        <f t="shared" si="4"/>
        <v/>
      </c>
      <c r="W11" s="44" t="str">
        <f t="shared" si="5"/>
        <v/>
      </c>
      <c r="X11" s="44" t="str">
        <f t="shared" si="6"/>
        <v/>
      </c>
      <c r="Y11" s="30" t="str">
        <f t="shared" ca="1" si="7"/>
        <v/>
      </c>
      <c r="Z11" s="30" t="str">
        <f t="shared" si="8"/>
        <v/>
      </c>
      <c r="AA11" s="30" t="str">
        <f t="shared" si="9"/>
        <v>N</v>
      </c>
      <c r="AB11" s="30" t="str">
        <f t="shared" si="10"/>
        <v/>
      </c>
      <c r="AC11" s="30" t="str">
        <f t="shared" si="11"/>
        <v/>
      </c>
      <c r="AD11" s="30" t="str">
        <f t="shared" si="12"/>
        <v/>
      </c>
      <c r="AE11" s="88" t="str">
        <f t="shared" si="13"/>
        <v/>
      </c>
      <c r="AF11" s="30" t="str">
        <f t="shared" si="14"/>
        <v/>
      </c>
      <c r="AG11" s="44" t="str">
        <f t="shared" si="15"/>
        <v/>
      </c>
      <c r="AH11" s="44" t="str">
        <f t="shared" si="15"/>
        <v/>
      </c>
      <c r="AI11" s="96" t="str">
        <f t="shared" si="15"/>
        <v/>
      </c>
    </row>
    <row r="12" spans="1:35" s="44" customFormat="1" x14ac:dyDescent="0.3">
      <c r="A12" s="65"/>
      <c r="B12" s="55" t="str">
        <f t="shared" ca="1" si="0"/>
        <v/>
      </c>
      <c r="C12" s="71"/>
      <c r="D12" s="67"/>
      <c r="E12" s="67"/>
      <c r="F12" s="68"/>
      <c r="G12" s="69"/>
      <c r="H12" s="70"/>
      <c r="I12" s="90" t="str">
        <f t="shared" si="1"/>
        <v/>
      </c>
      <c r="J12" s="57" t="str">
        <f t="shared" si="1"/>
        <v/>
      </c>
      <c r="L12" s="78"/>
      <c r="M12" s="78"/>
      <c r="N12" s="78"/>
      <c r="O12" s="78"/>
      <c r="P12" s="78"/>
      <c r="Q12" s="78"/>
      <c r="R12" s="76"/>
      <c r="S12" s="57" t="str">
        <f t="shared" si="2"/>
        <v/>
      </c>
      <c r="T12" s="81" t="str">
        <f t="shared" si="3"/>
        <v/>
      </c>
      <c r="U12" s="94" t="str">
        <f t="shared" si="4"/>
        <v/>
      </c>
      <c r="W12" s="44" t="str">
        <f t="shared" si="5"/>
        <v/>
      </c>
      <c r="X12" s="44" t="str">
        <f t="shared" si="6"/>
        <v/>
      </c>
      <c r="Y12" s="30" t="str">
        <f t="shared" ca="1" si="7"/>
        <v/>
      </c>
      <c r="Z12" s="30" t="str">
        <f t="shared" si="8"/>
        <v/>
      </c>
      <c r="AA12" s="30" t="str">
        <f t="shared" si="9"/>
        <v>N</v>
      </c>
      <c r="AB12" s="30" t="str">
        <f t="shared" si="10"/>
        <v/>
      </c>
      <c r="AC12" s="30" t="str">
        <f t="shared" si="11"/>
        <v/>
      </c>
      <c r="AD12" s="30" t="str">
        <f t="shared" si="12"/>
        <v/>
      </c>
      <c r="AE12" s="88" t="str">
        <f t="shared" si="13"/>
        <v/>
      </c>
      <c r="AF12" s="30" t="str">
        <f t="shared" si="14"/>
        <v/>
      </c>
      <c r="AG12" s="44" t="str">
        <f t="shared" si="15"/>
        <v/>
      </c>
      <c r="AH12" s="44" t="str">
        <f t="shared" si="15"/>
        <v/>
      </c>
      <c r="AI12" s="96" t="str">
        <f t="shared" si="15"/>
        <v/>
      </c>
    </row>
    <row r="13" spans="1:35" s="44" customFormat="1" x14ac:dyDescent="0.3">
      <c r="A13" s="65"/>
      <c r="B13" s="55" t="str">
        <f t="shared" ca="1" si="0"/>
        <v/>
      </c>
      <c r="C13" s="71"/>
      <c r="D13" s="67"/>
      <c r="E13" s="67"/>
      <c r="F13" s="68"/>
      <c r="G13" s="69"/>
      <c r="H13" s="70"/>
      <c r="I13" s="90" t="str">
        <f t="shared" si="1"/>
        <v/>
      </c>
      <c r="J13" s="57" t="str">
        <f t="shared" si="1"/>
        <v/>
      </c>
      <c r="L13" s="78"/>
      <c r="M13" s="78"/>
      <c r="N13" s="78"/>
      <c r="O13" s="78"/>
      <c r="P13" s="78"/>
      <c r="Q13" s="78"/>
      <c r="R13" s="76"/>
      <c r="S13" s="57" t="str">
        <f t="shared" si="2"/>
        <v/>
      </c>
      <c r="T13" s="81" t="str">
        <f t="shared" si="3"/>
        <v/>
      </c>
      <c r="U13" s="94" t="str">
        <f t="shared" si="4"/>
        <v/>
      </c>
      <c r="W13" s="44" t="str">
        <f t="shared" si="5"/>
        <v/>
      </c>
      <c r="X13" s="44" t="str">
        <f t="shared" si="6"/>
        <v/>
      </c>
      <c r="Y13" s="30" t="str">
        <f t="shared" ca="1" si="7"/>
        <v/>
      </c>
      <c r="Z13" s="30" t="str">
        <f t="shared" si="8"/>
        <v/>
      </c>
      <c r="AA13" s="30" t="str">
        <f t="shared" si="9"/>
        <v>N</v>
      </c>
      <c r="AB13" s="30" t="str">
        <f t="shared" si="10"/>
        <v/>
      </c>
      <c r="AC13" s="30" t="str">
        <f t="shared" si="11"/>
        <v/>
      </c>
      <c r="AD13" s="30" t="str">
        <f t="shared" si="12"/>
        <v/>
      </c>
      <c r="AE13" s="88" t="str">
        <f t="shared" si="13"/>
        <v/>
      </c>
      <c r="AF13" s="30" t="str">
        <f t="shared" si="14"/>
        <v/>
      </c>
      <c r="AG13" s="44" t="str">
        <f t="shared" si="15"/>
        <v/>
      </c>
      <c r="AH13" s="44" t="str">
        <f t="shared" si="15"/>
        <v/>
      </c>
      <c r="AI13" s="96" t="str">
        <f t="shared" si="15"/>
        <v/>
      </c>
    </row>
    <row r="14" spans="1:35" s="44" customFormat="1" x14ac:dyDescent="0.3">
      <c r="A14" s="65"/>
      <c r="B14" s="55" t="str">
        <f t="shared" ca="1" si="0"/>
        <v/>
      </c>
      <c r="C14" s="71"/>
      <c r="D14" s="67"/>
      <c r="E14" s="67"/>
      <c r="F14" s="68"/>
      <c r="G14" s="69"/>
      <c r="H14" s="70"/>
      <c r="I14" s="90" t="str">
        <f t="shared" si="1"/>
        <v/>
      </c>
      <c r="J14" s="57" t="str">
        <f t="shared" si="1"/>
        <v/>
      </c>
      <c r="L14" s="78"/>
      <c r="M14" s="78"/>
      <c r="N14" s="78"/>
      <c r="O14" s="78"/>
      <c r="P14" s="78"/>
      <c r="Q14" s="78"/>
      <c r="R14" s="76"/>
      <c r="S14" s="57" t="str">
        <f t="shared" si="2"/>
        <v/>
      </c>
      <c r="T14" s="81" t="str">
        <f t="shared" si="3"/>
        <v/>
      </c>
      <c r="U14" s="94" t="str">
        <f t="shared" si="4"/>
        <v/>
      </c>
      <c r="W14" s="44" t="str">
        <f t="shared" si="5"/>
        <v/>
      </c>
      <c r="X14" s="44" t="str">
        <f t="shared" si="6"/>
        <v/>
      </c>
      <c r="Y14" s="30" t="str">
        <f t="shared" ca="1" si="7"/>
        <v/>
      </c>
      <c r="Z14" s="30" t="str">
        <f t="shared" si="8"/>
        <v/>
      </c>
      <c r="AA14" s="30" t="str">
        <f t="shared" si="9"/>
        <v>N</v>
      </c>
      <c r="AB14" s="30" t="str">
        <f t="shared" si="10"/>
        <v/>
      </c>
      <c r="AC14" s="30" t="str">
        <f t="shared" si="11"/>
        <v/>
      </c>
      <c r="AD14" s="30" t="str">
        <f t="shared" si="12"/>
        <v/>
      </c>
      <c r="AE14" s="88" t="str">
        <f t="shared" si="13"/>
        <v/>
      </c>
      <c r="AF14" s="30" t="str">
        <f t="shared" si="14"/>
        <v/>
      </c>
      <c r="AG14" s="44" t="str">
        <f t="shared" si="15"/>
        <v/>
      </c>
      <c r="AH14" s="44" t="str">
        <f t="shared" si="15"/>
        <v/>
      </c>
      <c r="AI14" s="96" t="str">
        <f t="shared" si="15"/>
        <v/>
      </c>
    </row>
    <row r="15" spans="1:35" s="44" customFormat="1" x14ac:dyDescent="0.3">
      <c r="A15" s="65"/>
      <c r="B15" s="55" t="str">
        <f t="shared" ca="1" si="0"/>
        <v/>
      </c>
      <c r="C15" s="71"/>
      <c r="D15" s="67"/>
      <c r="E15" s="67"/>
      <c r="F15" s="68"/>
      <c r="G15" s="69"/>
      <c r="H15" s="70"/>
      <c r="I15" s="90" t="str">
        <f t="shared" si="1"/>
        <v/>
      </c>
      <c r="J15" s="57" t="str">
        <f t="shared" si="1"/>
        <v/>
      </c>
      <c r="L15" s="78"/>
      <c r="M15" s="78"/>
      <c r="N15" s="78"/>
      <c r="O15" s="78"/>
      <c r="P15" s="78"/>
      <c r="Q15" s="78"/>
      <c r="R15" s="76"/>
      <c r="S15" s="57" t="str">
        <f t="shared" si="2"/>
        <v/>
      </c>
      <c r="T15" s="81" t="str">
        <f t="shared" si="3"/>
        <v/>
      </c>
      <c r="U15" s="94" t="str">
        <f t="shared" si="4"/>
        <v/>
      </c>
      <c r="W15" s="44" t="str">
        <f t="shared" si="5"/>
        <v/>
      </c>
      <c r="X15" s="44" t="str">
        <f t="shared" si="6"/>
        <v/>
      </c>
      <c r="Y15" s="30" t="str">
        <f t="shared" ca="1" si="7"/>
        <v/>
      </c>
      <c r="Z15" s="30" t="str">
        <f t="shared" si="8"/>
        <v/>
      </c>
      <c r="AA15" s="30" t="str">
        <f t="shared" si="9"/>
        <v>N</v>
      </c>
      <c r="AB15" s="30" t="str">
        <f t="shared" si="10"/>
        <v/>
      </c>
      <c r="AC15" s="30" t="str">
        <f t="shared" si="11"/>
        <v/>
      </c>
      <c r="AD15" s="30" t="str">
        <f t="shared" si="12"/>
        <v/>
      </c>
      <c r="AE15" s="88" t="str">
        <f t="shared" si="13"/>
        <v/>
      </c>
      <c r="AF15" s="30" t="str">
        <f t="shared" si="14"/>
        <v/>
      </c>
      <c r="AG15" s="44" t="str">
        <f t="shared" si="15"/>
        <v/>
      </c>
      <c r="AH15" s="44" t="str">
        <f t="shared" si="15"/>
        <v/>
      </c>
      <c r="AI15" s="96" t="str">
        <f t="shared" si="15"/>
        <v/>
      </c>
    </row>
    <row r="16" spans="1:35" s="44" customFormat="1" x14ac:dyDescent="0.3">
      <c r="A16" s="65"/>
      <c r="B16" s="55" t="str">
        <f t="shared" ca="1" si="0"/>
        <v/>
      </c>
      <c r="C16" s="71"/>
      <c r="D16" s="67"/>
      <c r="E16" s="67"/>
      <c r="F16" s="68"/>
      <c r="G16" s="69"/>
      <c r="H16" s="70"/>
      <c r="I16" s="90" t="str">
        <f t="shared" si="1"/>
        <v/>
      </c>
      <c r="J16" s="57" t="str">
        <f t="shared" si="1"/>
        <v/>
      </c>
      <c r="L16" s="78"/>
      <c r="M16" s="78"/>
      <c r="N16" s="78"/>
      <c r="O16" s="78"/>
      <c r="P16" s="78"/>
      <c r="Q16" s="78"/>
      <c r="R16" s="76"/>
      <c r="S16" s="57" t="str">
        <f t="shared" si="2"/>
        <v/>
      </c>
      <c r="T16" s="81" t="str">
        <f t="shared" si="3"/>
        <v/>
      </c>
      <c r="U16" s="94" t="str">
        <f t="shared" si="4"/>
        <v/>
      </c>
      <c r="W16" s="44" t="str">
        <f t="shared" si="5"/>
        <v/>
      </c>
      <c r="X16" s="44" t="str">
        <f t="shared" si="6"/>
        <v/>
      </c>
      <c r="Y16" s="30" t="str">
        <f t="shared" ca="1" si="7"/>
        <v/>
      </c>
      <c r="Z16" s="30" t="str">
        <f t="shared" si="8"/>
        <v/>
      </c>
      <c r="AA16" s="30" t="str">
        <f t="shared" si="9"/>
        <v>N</v>
      </c>
      <c r="AB16" s="30" t="str">
        <f t="shared" si="10"/>
        <v/>
      </c>
      <c r="AC16" s="30" t="str">
        <f t="shared" si="11"/>
        <v/>
      </c>
      <c r="AD16" s="30" t="str">
        <f t="shared" si="12"/>
        <v/>
      </c>
      <c r="AE16" s="88" t="str">
        <f t="shared" si="13"/>
        <v/>
      </c>
      <c r="AF16" s="30" t="str">
        <f t="shared" si="14"/>
        <v/>
      </c>
      <c r="AG16" s="44" t="str">
        <f t="shared" si="15"/>
        <v/>
      </c>
      <c r="AH16" s="44" t="str">
        <f t="shared" si="15"/>
        <v/>
      </c>
      <c r="AI16" s="96" t="str">
        <f t="shared" si="15"/>
        <v/>
      </c>
    </row>
    <row r="17" spans="1:35" s="44" customFormat="1" x14ac:dyDescent="0.3">
      <c r="A17" s="65"/>
      <c r="B17" s="55" t="str">
        <f t="shared" ca="1" si="0"/>
        <v/>
      </c>
      <c r="C17" s="71"/>
      <c r="D17" s="67"/>
      <c r="E17" s="67"/>
      <c r="F17" s="68"/>
      <c r="G17" s="69"/>
      <c r="H17" s="70"/>
      <c r="I17" s="90" t="str">
        <f t="shared" si="1"/>
        <v/>
      </c>
      <c r="J17" s="57" t="str">
        <f t="shared" si="1"/>
        <v/>
      </c>
      <c r="L17" s="78"/>
      <c r="M17" s="78"/>
      <c r="N17" s="78"/>
      <c r="O17" s="78"/>
      <c r="P17" s="78"/>
      <c r="Q17" s="78"/>
      <c r="R17" s="76"/>
      <c r="S17" s="57" t="str">
        <f t="shared" si="2"/>
        <v/>
      </c>
      <c r="T17" s="81" t="str">
        <f t="shared" si="3"/>
        <v/>
      </c>
      <c r="U17" s="94" t="str">
        <f t="shared" si="4"/>
        <v/>
      </c>
      <c r="W17" s="44" t="str">
        <f t="shared" si="5"/>
        <v/>
      </c>
      <c r="X17" s="44" t="str">
        <f t="shared" si="6"/>
        <v/>
      </c>
      <c r="Y17" s="30" t="str">
        <f t="shared" ca="1" si="7"/>
        <v/>
      </c>
      <c r="Z17" s="30" t="str">
        <f t="shared" si="8"/>
        <v/>
      </c>
      <c r="AA17" s="30" t="str">
        <f t="shared" si="9"/>
        <v>N</v>
      </c>
      <c r="AB17" s="30" t="str">
        <f t="shared" si="10"/>
        <v/>
      </c>
      <c r="AC17" s="30" t="str">
        <f t="shared" si="11"/>
        <v/>
      </c>
      <c r="AD17" s="30" t="str">
        <f t="shared" si="12"/>
        <v/>
      </c>
      <c r="AE17" s="88" t="str">
        <f t="shared" si="13"/>
        <v/>
      </c>
      <c r="AF17" s="30" t="str">
        <f t="shared" si="14"/>
        <v/>
      </c>
      <c r="AG17" s="44" t="str">
        <f t="shared" si="15"/>
        <v/>
      </c>
      <c r="AH17" s="44" t="str">
        <f t="shared" si="15"/>
        <v/>
      </c>
      <c r="AI17" s="96" t="str">
        <f t="shared" si="15"/>
        <v/>
      </c>
    </row>
    <row r="18" spans="1:35" s="44" customFormat="1" x14ac:dyDescent="0.3">
      <c r="A18" s="65"/>
      <c r="B18" s="55" t="str">
        <f t="shared" ca="1" si="0"/>
        <v/>
      </c>
      <c r="C18" s="71"/>
      <c r="D18" s="67"/>
      <c r="E18" s="67"/>
      <c r="F18" s="68"/>
      <c r="G18" s="69"/>
      <c r="H18" s="70"/>
      <c r="I18" s="90" t="str">
        <f t="shared" si="1"/>
        <v/>
      </c>
      <c r="J18" s="57" t="str">
        <f t="shared" si="1"/>
        <v/>
      </c>
      <c r="L18" s="78"/>
      <c r="M18" s="78"/>
      <c r="N18" s="78"/>
      <c r="O18" s="78"/>
      <c r="P18" s="78"/>
      <c r="Q18" s="78"/>
      <c r="R18" s="76"/>
      <c r="S18" s="57" t="str">
        <f t="shared" si="2"/>
        <v/>
      </c>
      <c r="T18" s="81" t="str">
        <f t="shared" si="3"/>
        <v/>
      </c>
      <c r="U18" s="94" t="str">
        <f t="shared" si="4"/>
        <v/>
      </c>
      <c r="W18" s="44" t="str">
        <f t="shared" si="5"/>
        <v/>
      </c>
      <c r="X18" s="44" t="str">
        <f t="shared" si="6"/>
        <v/>
      </c>
      <c r="Y18" s="30" t="str">
        <f t="shared" ca="1" si="7"/>
        <v/>
      </c>
      <c r="Z18" s="30" t="str">
        <f t="shared" si="8"/>
        <v/>
      </c>
      <c r="AA18" s="30" t="str">
        <f t="shared" si="9"/>
        <v>N</v>
      </c>
      <c r="AB18" s="30" t="str">
        <f t="shared" si="10"/>
        <v/>
      </c>
      <c r="AC18" s="30" t="str">
        <f t="shared" si="11"/>
        <v/>
      </c>
      <c r="AD18" s="30" t="str">
        <f t="shared" si="12"/>
        <v/>
      </c>
      <c r="AE18" s="88" t="str">
        <f t="shared" si="13"/>
        <v/>
      </c>
      <c r="AF18" s="30" t="str">
        <f t="shared" si="14"/>
        <v/>
      </c>
      <c r="AG18" s="44" t="str">
        <f t="shared" si="15"/>
        <v/>
      </c>
      <c r="AH18" s="44" t="str">
        <f t="shared" si="15"/>
        <v/>
      </c>
      <c r="AI18" s="96" t="str">
        <f t="shared" si="15"/>
        <v/>
      </c>
    </row>
    <row r="19" spans="1:35" s="44" customFormat="1" x14ac:dyDescent="0.3">
      <c r="A19" s="65"/>
      <c r="B19" s="55" t="str">
        <f t="shared" ca="1" si="0"/>
        <v/>
      </c>
      <c r="C19" s="71"/>
      <c r="D19" s="67"/>
      <c r="E19" s="67"/>
      <c r="F19" s="68"/>
      <c r="G19" s="69"/>
      <c r="H19" s="70"/>
      <c r="I19" s="90" t="str">
        <f t="shared" si="1"/>
        <v/>
      </c>
      <c r="J19" s="57" t="str">
        <f t="shared" si="1"/>
        <v/>
      </c>
      <c r="L19" s="78"/>
      <c r="M19" s="78"/>
      <c r="N19" s="78"/>
      <c r="O19" s="78"/>
      <c r="P19" s="78"/>
      <c r="Q19" s="78"/>
      <c r="R19" s="76"/>
      <c r="S19" s="57" t="str">
        <f t="shared" si="2"/>
        <v/>
      </c>
      <c r="T19" s="81" t="str">
        <f t="shared" si="3"/>
        <v/>
      </c>
      <c r="U19" s="94" t="str">
        <f t="shared" si="4"/>
        <v/>
      </c>
      <c r="W19" s="44" t="str">
        <f t="shared" si="5"/>
        <v/>
      </c>
      <c r="X19" s="44" t="str">
        <f t="shared" si="6"/>
        <v/>
      </c>
      <c r="Y19" s="30" t="str">
        <f t="shared" ca="1" si="7"/>
        <v/>
      </c>
      <c r="Z19" s="30" t="str">
        <f t="shared" si="8"/>
        <v/>
      </c>
      <c r="AA19" s="30" t="str">
        <f t="shared" si="9"/>
        <v>N</v>
      </c>
      <c r="AB19" s="30" t="str">
        <f t="shared" si="10"/>
        <v/>
      </c>
      <c r="AC19" s="30" t="str">
        <f t="shared" si="11"/>
        <v/>
      </c>
      <c r="AD19" s="30" t="str">
        <f t="shared" si="12"/>
        <v/>
      </c>
      <c r="AE19" s="88" t="str">
        <f t="shared" si="13"/>
        <v/>
      </c>
      <c r="AF19" s="30" t="str">
        <f t="shared" si="14"/>
        <v/>
      </c>
      <c r="AG19" s="44" t="str">
        <f t="shared" si="15"/>
        <v/>
      </c>
      <c r="AH19" s="44" t="str">
        <f t="shared" si="15"/>
        <v/>
      </c>
      <c r="AI19" s="96" t="str">
        <f t="shared" si="15"/>
        <v/>
      </c>
    </row>
    <row r="20" spans="1:35" s="44" customFormat="1" x14ac:dyDescent="0.3">
      <c r="A20" s="65"/>
      <c r="B20" s="55" t="str">
        <f t="shared" ca="1" si="0"/>
        <v/>
      </c>
      <c r="C20" s="71"/>
      <c r="D20" s="67"/>
      <c r="E20" s="67"/>
      <c r="F20" s="68"/>
      <c r="G20" s="69"/>
      <c r="H20" s="70"/>
      <c r="I20" s="90" t="str">
        <f t="shared" si="1"/>
        <v/>
      </c>
      <c r="J20" s="57" t="str">
        <f t="shared" si="1"/>
        <v/>
      </c>
      <c r="L20" s="78"/>
      <c r="M20" s="78"/>
      <c r="N20" s="78"/>
      <c r="O20" s="78"/>
      <c r="P20" s="78"/>
      <c r="Q20" s="78"/>
      <c r="R20" s="76"/>
      <c r="S20" s="57" t="str">
        <f t="shared" si="2"/>
        <v/>
      </c>
      <c r="T20" s="81" t="str">
        <f t="shared" si="3"/>
        <v/>
      </c>
      <c r="U20" s="94" t="str">
        <f t="shared" si="4"/>
        <v/>
      </c>
      <c r="W20" s="44" t="str">
        <f t="shared" si="5"/>
        <v/>
      </c>
      <c r="X20" s="44" t="str">
        <f t="shared" si="6"/>
        <v/>
      </c>
      <c r="Y20" s="30" t="str">
        <f t="shared" ca="1" si="7"/>
        <v/>
      </c>
      <c r="Z20" s="30" t="str">
        <f t="shared" si="8"/>
        <v/>
      </c>
      <c r="AA20" s="30" t="str">
        <f t="shared" si="9"/>
        <v>N</v>
      </c>
      <c r="AB20" s="30" t="str">
        <f t="shared" si="10"/>
        <v/>
      </c>
      <c r="AC20" s="30" t="str">
        <f t="shared" si="11"/>
        <v/>
      </c>
      <c r="AD20" s="30" t="str">
        <f t="shared" si="12"/>
        <v/>
      </c>
      <c r="AE20" s="88" t="str">
        <f t="shared" si="13"/>
        <v/>
      </c>
      <c r="AF20" s="30" t="str">
        <f t="shared" si="14"/>
        <v/>
      </c>
      <c r="AG20" s="44" t="str">
        <f t="shared" si="15"/>
        <v/>
      </c>
      <c r="AH20" s="44" t="str">
        <f t="shared" si="15"/>
        <v/>
      </c>
      <c r="AI20" s="96" t="str">
        <f t="shared" si="15"/>
        <v/>
      </c>
    </row>
    <row r="21" spans="1:35" s="44" customFormat="1" x14ac:dyDescent="0.3">
      <c r="A21" s="65"/>
      <c r="B21" s="55" t="str">
        <f t="shared" ca="1" si="0"/>
        <v/>
      </c>
      <c r="C21" s="71"/>
      <c r="D21" s="67"/>
      <c r="E21" s="67"/>
      <c r="F21" s="68"/>
      <c r="G21" s="69"/>
      <c r="H21" s="70"/>
      <c r="I21" s="90" t="str">
        <f t="shared" si="1"/>
        <v/>
      </c>
      <c r="J21" s="57" t="str">
        <f t="shared" si="1"/>
        <v/>
      </c>
      <c r="L21" s="78"/>
      <c r="M21" s="78"/>
      <c r="N21" s="78"/>
      <c r="O21" s="78"/>
      <c r="P21" s="78"/>
      <c r="Q21" s="78"/>
      <c r="R21" s="76"/>
      <c r="S21" s="57" t="str">
        <f t="shared" si="2"/>
        <v/>
      </c>
      <c r="T21" s="81" t="str">
        <f t="shared" si="3"/>
        <v/>
      </c>
      <c r="U21" s="94" t="str">
        <f t="shared" si="4"/>
        <v/>
      </c>
      <c r="W21" s="44" t="str">
        <f t="shared" si="5"/>
        <v/>
      </c>
      <c r="X21" s="44" t="str">
        <f t="shared" si="6"/>
        <v/>
      </c>
      <c r="Y21" s="30" t="str">
        <f t="shared" ca="1" si="7"/>
        <v/>
      </c>
      <c r="Z21" s="30" t="str">
        <f t="shared" si="8"/>
        <v/>
      </c>
      <c r="AA21" s="30" t="str">
        <f t="shared" si="9"/>
        <v>N</v>
      </c>
      <c r="AB21" s="30" t="str">
        <f t="shared" si="10"/>
        <v/>
      </c>
      <c r="AC21" s="30" t="str">
        <f t="shared" si="11"/>
        <v/>
      </c>
      <c r="AD21" s="30" t="str">
        <f t="shared" si="12"/>
        <v/>
      </c>
      <c r="AE21" s="88" t="str">
        <f t="shared" si="13"/>
        <v/>
      </c>
      <c r="AF21" s="30" t="str">
        <f t="shared" si="14"/>
        <v/>
      </c>
      <c r="AG21" s="44" t="str">
        <f t="shared" si="15"/>
        <v/>
      </c>
      <c r="AH21" s="44" t="str">
        <f t="shared" si="15"/>
        <v/>
      </c>
      <c r="AI21" s="96" t="str">
        <f t="shared" si="15"/>
        <v/>
      </c>
    </row>
    <row r="22" spans="1:35" s="44" customFormat="1" x14ac:dyDescent="0.3">
      <c r="A22" s="65"/>
      <c r="B22" s="55" t="str">
        <f t="shared" ca="1" si="0"/>
        <v/>
      </c>
      <c r="C22" s="71"/>
      <c r="D22" s="67"/>
      <c r="E22" s="67"/>
      <c r="F22" s="68"/>
      <c r="G22" s="69"/>
      <c r="H22" s="70"/>
      <c r="I22" s="90" t="str">
        <f t="shared" si="1"/>
        <v/>
      </c>
      <c r="J22" s="57" t="str">
        <f t="shared" si="1"/>
        <v/>
      </c>
      <c r="L22" s="78"/>
      <c r="M22" s="78"/>
      <c r="N22" s="78"/>
      <c r="O22" s="78"/>
      <c r="P22" s="78"/>
      <c r="Q22" s="78"/>
      <c r="R22" s="76"/>
      <c r="S22" s="57" t="str">
        <f t="shared" si="2"/>
        <v/>
      </c>
      <c r="T22" s="81" t="str">
        <f t="shared" si="3"/>
        <v/>
      </c>
      <c r="U22" s="94" t="str">
        <f t="shared" si="4"/>
        <v/>
      </c>
      <c r="W22" s="44" t="str">
        <f t="shared" si="5"/>
        <v/>
      </c>
      <c r="X22" s="44" t="str">
        <f t="shared" si="6"/>
        <v/>
      </c>
      <c r="Y22" s="30" t="str">
        <f t="shared" ca="1" si="7"/>
        <v/>
      </c>
      <c r="Z22" s="30" t="str">
        <f t="shared" si="8"/>
        <v/>
      </c>
      <c r="AA22" s="30" t="str">
        <f t="shared" si="9"/>
        <v>N</v>
      </c>
      <c r="AB22" s="30" t="str">
        <f t="shared" si="10"/>
        <v/>
      </c>
      <c r="AC22" s="30" t="str">
        <f t="shared" si="11"/>
        <v/>
      </c>
      <c r="AD22" s="30" t="str">
        <f t="shared" si="12"/>
        <v/>
      </c>
      <c r="AE22" s="88" t="str">
        <f t="shared" si="13"/>
        <v/>
      </c>
      <c r="AF22" s="30" t="str">
        <f t="shared" si="14"/>
        <v/>
      </c>
      <c r="AG22" s="44" t="str">
        <f t="shared" si="15"/>
        <v/>
      </c>
      <c r="AH22" s="44" t="str">
        <f t="shared" si="15"/>
        <v/>
      </c>
      <c r="AI22" s="96" t="str">
        <f t="shared" si="15"/>
        <v/>
      </c>
    </row>
    <row r="23" spans="1:35" s="44" customFormat="1" x14ac:dyDescent="0.3">
      <c r="A23" s="65"/>
      <c r="B23" s="55" t="str">
        <f t="shared" ca="1" si="0"/>
        <v/>
      </c>
      <c r="C23" s="71"/>
      <c r="D23" s="67"/>
      <c r="E23" s="67"/>
      <c r="F23" s="68"/>
      <c r="G23" s="69"/>
      <c r="H23" s="70"/>
      <c r="I23" s="90" t="str">
        <f t="shared" ref="I23:J85" si="16">AE23</f>
        <v/>
      </c>
      <c r="J23" s="57" t="str">
        <f t="shared" si="16"/>
        <v/>
      </c>
      <c r="L23" s="78"/>
      <c r="M23" s="78"/>
      <c r="N23" s="78"/>
      <c r="O23" s="78"/>
      <c r="P23" s="78"/>
      <c r="Q23" s="78"/>
      <c r="R23" s="76"/>
      <c r="S23" s="57" t="str">
        <f t="shared" si="2"/>
        <v/>
      </c>
      <c r="T23" s="81" t="str">
        <f t="shared" si="3"/>
        <v/>
      </c>
      <c r="U23" s="94" t="str">
        <f t="shared" si="4"/>
        <v/>
      </c>
      <c r="W23" s="44" t="str">
        <f t="shared" si="5"/>
        <v/>
      </c>
      <c r="X23" s="44" t="str">
        <f t="shared" si="6"/>
        <v/>
      </c>
      <c r="Y23" s="30" t="str">
        <f t="shared" ca="1" si="7"/>
        <v/>
      </c>
      <c r="Z23" s="30" t="str">
        <f t="shared" si="8"/>
        <v/>
      </c>
      <c r="AA23" s="30" t="str">
        <f t="shared" si="9"/>
        <v>N</v>
      </c>
      <c r="AB23" s="30" t="str">
        <f t="shared" si="10"/>
        <v/>
      </c>
      <c r="AC23" s="30" t="str">
        <f t="shared" si="11"/>
        <v/>
      </c>
      <c r="AD23" s="30" t="str">
        <f t="shared" si="12"/>
        <v/>
      </c>
      <c r="AE23" s="88" t="str">
        <f t="shared" si="13"/>
        <v/>
      </c>
      <c r="AF23" s="30" t="str">
        <f t="shared" si="14"/>
        <v/>
      </c>
      <c r="AG23" s="44" t="str">
        <f t="shared" si="15"/>
        <v/>
      </c>
      <c r="AH23" s="44" t="str">
        <f t="shared" si="15"/>
        <v/>
      </c>
      <c r="AI23" s="96" t="str">
        <f t="shared" si="15"/>
        <v/>
      </c>
    </row>
    <row r="24" spans="1:35" s="44" customFormat="1" x14ac:dyDescent="0.3">
      <c r="A24" s="65"/>
      <c r="B24" s="55" t="str">
        <f t="shared" ca="1" si="0"/>
        <v/>
      </c>
      <c r="C24" s="71"/>
      <c r="D24" s="67"/>
      <c r="E24" s="67"/>
      <c r="F24" s="68"/>
      <c r="G24" s="69"/>
      <c r="H24" s="70"/>
      <c r="I24" s="90" t="str">
        <f t="shared" si="16"/>
        <v/>
      </c>
      <c r="J24" s="57" t="str">
        <f t="shared" si="16"/>
        <v/>
      </c>
      <c r="L24" s="78"/>
      <c r="M24" s="78"/>
      <c r="N24" s="78"/>
      <c r="O24" s="78"/>
      <c r="P24" s="78"/>
      <c r="Q24" s="78"/>
      <c r="R24" s="76"/>
      <c r="S24" s="57" t="str">
        <f t="shared" si="2"/>
        <v/>
      </c>
      <c r="T24" s="81" t="str">
        <f t="shared" si="3"/>
        <v/>
      </c>
      <c r="U24" s="94" t="str">
        <f t="shared" si="4"/>
        <v/>
      </c>
      <c r="W24" s="44" t="str">
        <f t="shared" si="5"/>
        <v/>
      </c>
      <c r="X24" s="44" t="str">
        <f t="shared" si="6"/>
        <v/>
      </c>
      <c r="Y24" s="30" t="str">
        <f t="shared" ca="1" si="7"/>
        <v/>
      </c>
      <c r="Z24" s="30" t="str">
        <f t="shared" si="8"/>
        <v/>
      </c>
      <c r="AA24" s="30" t="str">
        <f t="shared" si="9"/>
        <v>N</v>
      </c>
      <c r="AB24" s="30" t="str">
        <f t="shared" si="10"/>
        <v/>
      </c>
      <c r="AC24" s="30" t="str">
        <f t="shared" si="11"/>
        <v/>
      </c>
      <c r="AD24" s="30" t="str">
        <f t="shared" si="12"/>
        <v/>
      </c>
      <c r="AE24" s="88" t="str">
        <f t="shared" si="13"/>
        <v/>
      </c>
      <c r="AF24" s="30" t="str">
        <f t="shared" si="14"/>
        <v/>
      </c>
      <c r="AG24" s="44" t="str">
        <f t="shared" si="15"/>
        <v/>
      </c>
      <c r="AH24" s="44" t="str">
        <f t="shared" si="15"/>
        <v/>
      </c>
      <c r="AI24" s="96" t="str">
        <f t="shared" si="15"/>
        <v/>
      </c>
    </row>
    <row r="25" spans="1:35" s="44" customFormat="1" x14ac:dyDescent="0.3">
      <c r="A25" s="65"/>
      <c r="B25" s="55" t="str">
        <f t="shared" ca="1" si="0"/>
        <v/>
      </c>
      <c r="C25" s="71"/>
      <c r="D25" s="67"/>
      <c r="E25" s="67"/>
      <c r="F25" s="68"/>
      <c r="G25" s="69"/>
      <c r="H25" s="70"/>
      <c r="I25" s="90" t="str">
        <f t="shared" si="16"/>
        <v/>
      </c>
      <c r="J25" s="57" t="str">
        <f t="shared" si="16"/>
        <v/>
      </c>
      <c r="L25" s="78"/>
      <c r="M25" s="78"/>
      <c r="N25" s="78"/>
      <c r="O25" s="78"/>
      <c r="P25" s="78"/>
      <c r="Q25" s="78"/>
      <c r="R25" s="76"/>
      <c r="S25" s="57" t="str">
        <f t="shared" si="2"/>
        <v/>
      </c>
      <c r="T25" s="81" t="str">
        <f t="shared" si="3"/>
        <v/>
      </c>
      <c r="U25" s="94" t="str">
        <f t="shared" si="4"/>
        <v/>
      </c>
      <c r="W25" s="44" t="str">
        <f t="shared" si="5"/>
        <v/>
      </c>
      <c r="X25" s="44" t="str">
        <f t="shared" si="6"/>
        <v/>
      </c>
      <c r="Y25" s="30" t="str">
        <f t="shared" ca="1" si="7"/>
        <v/>
      </c>
      <c r="Z25" s="30" t="str">
        <f t="shared" si="8"/>
        <v/>
      </c>
      <c r="AA25" s="30" t="str">
        <f t="shared" si="9"/>
        <v>N</v>
      </c>
      <c r="AB25" s="30" t="str">
        <f t="shared" si="10"/>
        <v/>
      </c>
      <c r="AC25" s="30" t="str">
        <f t="shared" si="11"/>
        <v/>
      </c>
      <c r="AD25" s="30" t="str">
        <f t="shared" si="12"/>
        <v/>
      </c>
      <c r="AE25" s="88" t="str">
        <f t="shared" si="13"/>
        <v/>
      </c>
      <c r="AF25" s="30" t="str">
        <f t="shared" si="14"/>
        <v/>
      </c>
      <c r="AG25" s="44" t="str">
        <f t="shared" si="15"/>
        <v/>
      </c>
      <c r="AH25" s="44" t="str">
        <f t="shared" si="15"/>
        <v/>
      </c>
      <c r="AI25" s="96" t="str">
        <f t="shared" si="15"/>
        <v/>
      </c>
    </row>
    <row r="26" spans="1:35" s="44" customFormat="1" x14ac:dyDescent="0.3">
      <c r="A26" s="65"/>
      <c r="B26" s="55" t="str">
        <f t="shared" ca="1" si="0"/>
        <v/>
      </c>
      <c r="C26" s="71"/>
      <c r="D26" s="67"/>
      <c r="E26" s="67"/>
      <c r="F26" s="68"/>
      <c r="G26" s="69"/>
      <c r="H26" s="70"/>
      <c r="I26" s="90" t="str">
        <f t="shared" si="16"/>
        <v/>
      </c>
      <c r="J26" s="57" t="str">
        <f t="shared" si="16"/>
        <v/>
      </c>
      <c r="L26" s="78"/>
      <c r="M26" s="78"/>
      <c r="N26" s="78"/>
      <c r="O26" s="78"/>
      <c r="P26" s="78"/>
      <c r="Q26" s="78"/>
      <c r="R26" s="76"/>
      <c r="S26" s="57" t="str">
        <f t="shared" si="2"/>
        <v/>
      </c>
      <c r="T26" s="81" t="str">
        <f t="shared" si="3"/>
        <v/>
      </c>
      <c r="U26" s="94" t="str">
        <f t="shared" si="4"/>
        <v/>
      </c>
      <c r="W26" s="44" t="str">
        <f t="shared" si="5"/>
        <v/>
      </c>
      <c r="X26" s="44" t="str">
        <f t="shared" si="6"/>
        <v/>
      </c>
      <c r="Y26" s="30" t="str">
        <f t="shared" ca="1" si="7"/>
        <v/>
      </c>
      <c r="Z26" s="30" t="str">
        <f t="shared" si="8"/>
        <v/>
      </c>
      <c r="AA26" s="30" t="str">
        <f t="shared" si="9"/>
        <v>N</v>
      </c>
      <c r="AB26" s="30" t="str">
        <f t="shared" si="10"/>
        <v/>
      </c>
      <c r="AC26" s="30" t="str">
        <f t="shared" si="11"/>
        <v/>
      </c>
      <c r="AD26" s="30" t="str">
        <f t="shared" si="12"/>
        <v/>
      </c>
      <c r="AE26" s="88" t="str">
        <f t="shared" si="13"/>
        <v/>
      </c>
      <c r="AF26" s="30" t="str">
        <f t="shared" si="14"/>
        <v/>
      </c>
      <c r="AG26" s="44" t="str">
        <f t="shared" si="15"/>
        <v/>
      </c>
      <c r="AH26" s="44" t="str">
        <f t="shared" si="15"/>
        <v/>
      </c>
      <c r="AI26" s="96" t="str">
        <f t="shared" si="15"/>
        <v/>
      </c>
    </row>
    <row r="27" spans="1:35" s="44" customFormat="1" x14ac:dyDescent="0.3">
      <c r="A27" s="65"/>
      <c r="B27" s="55" t="str">
        <f t="shared" ca="1" si="0"/>
        <v/>
      </c>
      <c r="C27" s="71"/>
      <c r="D27" s="67"/>
      <c r="E27" s="67"/>
      <c r="F27" s="68"/>
      <c r="G27" s="69"/>
      <c r="H27" s="70"/>
      <c r="I27" s="90" t="str">
        <f t="shared" si="16"/>
        <v/>
      </c>
      <c r="J27" s="57" t="str">
        <f t="shared" si="16"/>
        <v/>
      </c>
      <c r="L27" s="78"/>
      <c r="M27" s="78"/>
      <c r="N27" s="78"/>
      <c r="O27" s="78"/>
      <c r="P27" s="78"/>
      <c r="Q27" s="78"/>
      <c r="R27" s="76"/>
      <c r="S27" s="57" t="str">
        <f t="shared" si="2"/>
        <v/>
      </c>
      <c r="T27" s="81" t="str">
        <f t="shared" si="3"/>
        <v/>
      </c>
      <c r="U27" s="94" t="str">
        <f t="shared" si="4"/>
        <v/>
      </c>
      <c r="W27" s="44" t="str">
        <f t="shared" si="5"/>
        <v/>
      </c>
      <c r="X27" s="44" t="str">
        <f t="shared" si="6"/>
        <v/>
      </c>
      <c r="Y27" s="30" t="str">
        <f t="shared" ca="1" si="7"/>
        <v/>
      </c>
      <c r="Z27" s="30" t="str">
        <f t="shared" si="8"/>
        <v/>
      </c>
      <c r="AA27" s="30" t="str">
        <f t="shared" si="9"/>
        <v>N</v>
      </c>
      <c r="AB27" s="30" t="str">
        <f t="shared" si="10"/>
        <v/>
      </c>
      <c r="AC27" s="30" t="str">
        <f t="shared" si="11"/>
        <v/>
      </c>
      <c r="AD27" s="30" t="str">
        <f t="shared" si="12"/>
        <v/>
      </c>
      <c r="AE27" s="88" t="str">
        <f t="shared" si="13"/>
        <v/>
      </c>
      <c r="AF27" s="30" t="str">
        <f t="shared" si="14"/>
        <v/>
      </c>
      <c r="AG27" s="44" t="str">
        <f t="shared" si="15"/>
        <v/>
      </c>
      <c r="AH27" s="44" t="str">
        <f t="shared" si="15"/>
        <v/>
      </c>
      <c r="AI27" s="96" t="str">
        <f t="shared" si="15"/>
        <v/>
      </c>
    </row>
    <row r="28" spans="1:35" s="44" customFormat="1" x14ac:dyDescent="0.3">
      <c r="A28" s="65"/>
      <c r="B28" s="55" t="str">
        <f t="shared" ca="1" si="0"/>
        <v/>
      </c>
      <c r="C28" s="71"/>
      <c r="D28" s="67"/>
      <c r="E28" s="67"/>
      <c r="F28" s="68"/>
      <c r="G28" s="69"/>
      <c r="H28" s="70"/>
      <c r="I28" s="90" t="str">
        <f t="shared" si="16"/>
        <v/>
      </c>
      <c r="J28" s="57" t="str">
        <f t="shared" si="16"/>
        <v/>
      </c>
      <c r="L28" s="78"/>
      <c r="M28" s="78"/>
      <c r="N28" s="78"/>
      <c r="O28" s="78"/>
      <c r="P28" s="78"/>
      <c r="Q28" s="78"/>
      <c r="R28" s="76"/>
      <c r="S28" s="57" t="str">
        <f t="shared" si="2"/>
        <v/>
      </c>
      <c r="T28" s="81" t="str">
        <f t="shared" si="3"/>
        <v/>
      </c>
      <c r="U28" s="94" t="str">
        <f t="shared" si="4"/>
        <v/>
      </c>
      <c r="W28" s="44" t="str">
        <f t="shared" si="5"/>
        <v/>
      </c>
      <c r="X28" s="44" t="str">
        <f t="shared" si="6"/>
        <v/>
      </c>
      <c r="Y28" s="30" t="str">
        <f t="shared" ca="1" si="7"/>
        <v/>
      </c>
      <c r="Z28" s="30" t="str">
        <f t="shared" si="8"/>
        <v/>
      </c>
      <c r="AA28" s="30" t="str">
        <f t="shared" si="9"/>
        <v>N</v>
      </c>
      <c r="AB28" s="30" t="str">
        <f t="shared" si="10"/>
        <v/>
      </c>
      <c r="AC28" s="30" t="str">
        <f t="shared" si="11"/>
        <v/>
      </c>
      <c r="AD28" s="30" t="str">
        <f t="shared" si="12"/>
        <v/>
      </c>
      <c r="AE28" s="88" t="str">
        <f t="shared" si="13"/>
        <v/>
      </c>
      <c r="AF28" s="30" t="str">
        <f t="shared" si="14"/>
        <v/>
      </c>
      <c r="AG28" s="44" t="str">
        <f t="shared" si="15"/>
        <v/>
      </c>
      <c r="AH28" s="44" t="str">
        <f t="shared" si="15"/>
        <v/>
      </c>
      <c r="AI28" s="96" t="str">
        <f t="shared" si="15"/>
        <v/>
      </c>
    </row>
    <row r="29" spans="1:35" s="44" customFormat="1" x14ac:dyDescent="0.3">
      <c r="A29" s="65"/>
      <c r="B29" s="55" t="str">
        <f t="shared" ca="1" si="0"/>
        <v/>
      </c>
      <c r="C29" s="71"/>
      <c r="D29" s="67"/>
      <c r="E29" s="67"/>
      <c r="F29" s="68"/>
      <c r="G29" s="69"/>
      <c r="H29" s="70"/>
      <c r="I29" s="90" t="str">
        <f t="shared" si="16"/>
        <v/>
      </c>
      <c r="J29" s="57" t="str">
        <f t="shared" si="16"/>
        <v/>
      </c>
      <c r="L29" s="78"/>
      <c r="M29" s="78"/>
      <c r="N29" s="78"/>
      <c r="O29" s="78"/>
      <c r="P29" s="78"/>
      <c r="Q29" s="78"/>
      <c r="R29" s="76"/>
      <c r="S29" s="57" t="str">
        <f t="shared" si="2"/>
        <v/>
      </c>
      <c r="T29" s="81" t="str">
        <f t="shared" si="3"/>
        <v/>
      </c>
      <c r="U29" s="94" t="str">
        <f t="shared" si="4"/>
        <v/>
      </c>
      <c r="W29" s="44" t="str">
        <f t="shared" si="5"/>
        <v/>
      </c>
      <c r="X29" s="44" t="str">
        <f t="shared" si="6"/>
        <v/>
      </c>
      <c r="Y29" s="30" t="str">
        <f t="shared" ca="1" si="7"/>
        <v/>
      </c>
      <c r="Z29" s="30" t="str">
        <f t="shared" si="8"/>
        <v/>
      </c>
      <c r="AA29" s="30" t="str">
        <f t="shared" si="9"/>
        <v>N</v>
      </c>
      <c r="AB29" s="30" t="str">
        <f t="shared" si="10"/>
        <v/>
      </c>
      <c r="AC29" s="30" t="str">
        <f t="shared" si="11"/>
        <v/>
      </c>
      <c r="AD29" s="30" t="str">
        <f t="shared" si="12"/>
        <v/>
      </c>
      <c r="AE29" s="88" t="str">
        <f t="shared" si="13"/>
        <v/>
      </c>
      <c r="AF29" s="30" t="str">
        <f t="shared" si="14"/>
        <v/>
      </c>
      <c r="AG29" s="44" t="str">
        <f t="shared" si="15"/>
        <v/>
      </c>
      <c r="AH29" s="44" t="str">
        <f t="shared" si="15"/>
        <v/>
      </c>
      <c r="AI29" s="96" t="str">
        <f t="shared" si="15"/>
        <v/>
      </c>
    </row>
    <row r="30" spans="1:35" s="44" customFormat="1" x14ac:dyDescent="0.3">
      <c r="A30" s="65"/>
      <c r="B30" s="55" t="str">
        <f t="shared" ca="1" si="0"/>
        <v/>
      </c>
      <c r="C30" s="71"/>
      <c r="D30" s="67"/>
      <c r="E30" s="67"/>
      <c r="F30" s="68"/>
      <c r="G30" s="69"/>
      <c r="H30" s="70"/>
      <c r="I30" s="90" t="str">
        <f t="shared" si="16"/>
        <v/>
      </c>
      <c r="J30" s="57" t="str">
        <f t="shared" si="16"/>
        <v/>
      </c>
      <c r="L30" s="78"/>
      <c r="M30" s="78"/>
      <c r="N30" s="78"/>
      <c r="O30" s="78"/>
      <c r="P30" s="78"/>
      <c r="Q30" s="78"/>
      <c r="R30" s="76"/>
      <c r="S30" s="57" t="str">
        <f t="shared" si="2"/>
        <v/>
      </c>
      <c r="T30" s="81" t="str">
        <f t="shared" si="3"/>
        <v/>
      </c>
      <c r="U30" s="94" t="str">
        <f t="shared" si="4"/>
        <v/>
      </c>
      <c r="W30" s="44" t="str">
        <f t="shared" si="5"/>
        <v/>
      </c>
      <c r="X30" s="44" t="str">
        <f t="shared" si="6"/>
        <v/>
      </c>
      <c r="Y30" s="30" t="str">
        <f t="shared" ca="1" si="7"/>
        <v/>
      </c>
      <c r="Z30" s="30" t="str">
        <f t="shared" si="8"/>
        <v/>
      </c>
      <c r="AA30" s="30" t="str">
        <f t="shared" si="9"/>
        <v>N</v>
      </c>
      <c r="AB30" s="30" t="str">
        <f t="shared" si="10"/>
        <v/>
      </c>
      <c r="AC30" s="30" t="str">
        <f t="shared" si="11"/>
        <v/>
      </c>
      <c r="AD30" s="30" t="str">
        <f t="shared" si="12"/>
        <v/>
      </c>
      <c r="AE30" s="88" t="str">
        <f t="shared" si="13"/>
        <v/>
      </c>
      <c r="AF30" s="30" t="str">
        <f t="shared" si="14"/>
        <v/>
      </c>
      <c r="AG30" s="44" t="str">
        <f t="shared" si="15"/>
        <v/>
      </c>
      <c r="AH30" s="44" t="str">
        <f t="shared" si="15"/>
        <v/>
      </c>
      <c r="AI30" s="96" t="str">
        <f t="shared" si="15"/>
        <v/>
      </c>
    </row>
    <row r="31" spans="1:35" s="44" customFormat="1" x14ac:dyDescent="0.3">
      <c r="A31" s="65"/>
      <c r="B31" s="55" t="str">
        <f t="shared" ca="1" si="0"/>
        <v/>
      </c>
      <c r="C31" s="71"/>
      <c r="D31" s="67"/>
      <c r="E31" s="67"/>
      <c r="F31" s="68"/>
      <c r="G31" s="69"/>
      <c r="H31" s="70"/>
      <c r="I31" s="90" t="str">
        <f t="shared" si="16"/>
        <v/>
      </c>
      <c r="J31" s="57" t="str">
        <f t="shared" si="16"/>
        <v/>
      </c>
      <c r="L31" s="78"/>
      <c r="M31" s="78"/>
      <c r="N31" s="78"/>
      <c r="O31" s="78"/>
      <c r="P31" s="78"/>
      <c r="Q31" s="78"/>
      <c r="R31" s="76"/>
      <c r="S31" s="57" t="str">
        <f t="shared" si="2"/>
        <v/>
      </c>
      <c r="T31" s="81" t="str">
        <f t="shared" si="3"/>
        <v/>
      </c>
      <c r="U31" s="94" t="str">
        <f t="shared" si="4"/>
        <v/>
      </c>
      <c r="W31" s="44" t="str">
        <f t="shared" si="5"/>
        <v/>
      </c>
      <c r="X31" s="44" t="str">
        <f t="shared" si="6"/>
        <v/>
      </c>
      <c r="Y31" s="30" t="str">
        <f t="shared" ca="1" si="7"/>
        <v/>
      </c>
      <c r="Z31" s="30" t="str">
        <f t="shared" si="8"/>
        <v/>
      </c>
      <c r="AA31" s="30" t="str">
        <f t="shared" si="9"/>
        <v>N</v>
      </c>
      <c r="AB31" s="30" t="str">
        <f t="shared" si="10"/>
        <v/>
      </c>
      <c r="AC31" s="30" t="str">
        <f t="shared" si="11"/>
        <v/>
      </c>
      <c r="AD31" s="30" t="str">
        <f t="shared" si="12"/>
        <v/>
      </c>
      <c r="AE31" s="88" t="str">
        <f t="shared" si="13"/>
        <v/>
      </c>
      <c r="AF31" s="30" t="str">
        <f t="shared" si="14"/>
        <v/>
      </c>
      <c r="AG31" s="44" t="str">
        <f t="shared" si="15"/>
        <v/>
      </c>
      <c r="AH31" s="44" t="str">
        <f t="shared" si="15"/>
        <v/>
      </c>
      <c r="AI31" s="96" t="str">
        <f t="shared" si="15"/>
        <v/>
      </c>
    </row>
    <row r="32" spans="1:35" s="44" customFormat="1" x14ac:dyDescent="0.3">
      <c r="A32" s="65"/>
      <c r="B32" s="55" t="str">
        <f t="shared" ca="1" si="0"/>
        <v/>
      </c>
      <c r="C32" s="71"/>
      <c r="D32" s="67"/>
      <c r="E32" s="67"/>
      <c r="F32" s="68"/>
      <c r="G32" s="69"/>
      <c r="H32" s="70"/>
      <c r="I32" s="90" t="str">
        <f t="shared" si="16"/>
        <v/>
      </c>
      <c r="J32" s="57" t="str">
        <f t="shared" si="16"/>
        <v/>
      </c>
      <c r="L32" s="78"/>
      <c r="M32" s="78"/>
      <c r="N32" s="78"/>
      <c r="O32" s="78"/>
      <c r="P32" s="78"/>
      <c r="Q32" s="78"/>
      <c r="R32" s="76"/>
      <c r="S32" s="57" t="str">
        <f t="shared" si="2"/>
        <v/>
      </c>
      <c r="T32" s="81" t="str">
        <f t="shared" si="3"/>
        <v/>
      </c>
      <c r="U32" s="94" t="str">
        <f t="shared" si="4"/>
        <v/>
      </c>
      <c r="W32" s="44" t="str">
        <f t="shared" si="5"/>
        <v/>
      </c>
      <c r="X32" s="44" t="str">
        <f t="shared" si="6"/>
        <v/>
      </c>
      <c r="Y32" s="30" t="str">
        <f t="shared" ca="1" si="7"/>
        <v/>
      </c>
      <c r="Z32" s="30" t="str">
        <f t="shared" si="8"/>
        <v/>
      </c>
      <c r="AA32" s="30" t="str">
        <f t="shared" si="9"/>
        <v>N</v>
      </c>
      <c r="AB32" s="30" t="str">
        <f t="shared" si="10"/>
        <v/>
      </c>
      <c r="AC32" s="30" t="str">
        <f t="shared" si="11"/>
        <v/>
      </c>
      <c r="AD32" s="30" t="str">
        <f t="shared" si="12"/>
        <v/>
      </c>
      <c r="AE32" s="88" t="str">
        <f t="shared" si="13"/>
        <v/>
      </c>
      <c r="AF32" s="30" t="str">
        <f t="shared" si="14"/>
        <v/>
      </c>
      <c r="AG32" s="44" t="str">
        <f t="shared" si="15"/>
        <v/>
      </c>
      <c r="AH32" s="44" t="str">
        <f t="shared" si="15"/>
        <v/>
      </c>
      <c r="AI32" s="96" t="str">
        <f t="shared" si="15"/>
        <v/>
      </c>
    </row>
    <row r="33" spans="1:35" s="44" customFormat="1" x14ac:dyDescent="0.3">
      <c r="A33" s="65"/>
      <c r="B33" s="55" t="str">
        <f t="shared" ca="1" si="0"/>
        <v/>
      </c>
      <c r="C33" s="71"/>
      <c r="D33" s="67"/>
      <c r="E33" s="67"/>
      <c r="F33" s="68"/>
      <c r="G33" s="69"/>
      <c r="H33" s="70"/>
      <c r="I33" s="90" t="str">
        <f t="shared" si="16"/>
        <v/>
      </c>
      <c r="J33" s="57" t="str">
        <f t="shared" si="16"/>
        <v/>
      </c>
      <c r="L33" s="78"/>
      <c r="M33" s="78"/>
      <c r="N33" s="78"/>
      <c r="O33" s="78"/>
      <c r="P33" s="78"/>
      <c r="Q33" s="78"/>
      <c r="R33" s="76"/>
      <c r="S33" s="57" t="str">
        <f t="shared" si="2"/>
        <v/>
      </c>
      <c r="T33" s="81" t="str">
        <f t="shared" si="3"/>
        <v/>
      </c>
      <c r="U33" s="94" t="str">
        <f t="shared" si="4"/>
        <v/>
      </c>
      <c r="W33" s="44" t="str">
        <f t="shared" si="5"/>
        <v/>
      </c>
      <c r="X33" s="44" t="str">
        <f t="shared" si="6"/>
        <v/>
      </c>
      <c r="Y33" s="30" t="str">
        <f t="shared" ca="1" si="7"/>
        <v/>
      </c>
      <c r="Z33" s="30" t="str">
        <f t="shared" si="8"/>
        <v/>
      </c>
      <c r="AA33" s="30" t="str">
        <f t="shared" si="9"/>
        <v>N</v>
      </c>
      <c r="AB33" s="30" t="str">
        <f t="shared" si="10"/>
        <v/>
      </c>
      <c r="AC33" s="30" t="str">
        <f t="shared" si="11"/>
        <v/>
      </c>
      <c r="AD33" s="30" t="str">
        <f t="shared" si="12"/>
        <v/>
      </c>
      <c r="AE33" s="88" t="str">
        <f t="shared" si="13"/>
        <v/>
      </c>
      <c r="AF33" s="30" t="str">
        <f t="shared" si="14"/>
        <v/>
      </c>
      <c r="AG33" s="44" t="str">
        <f t="shared" si="15"/>
        <v/>
      </c>
      <c r="AH33" s="44" t="str">
        <f t="shared" si="15"/>
        <v/>
      </c>
      <c r="AI33" s="96" t="str">
        <f t="shared" si="15"/>
        <v/>
      </c>
    </row>
    <row r="34" spans="1:35" s="44" customFormat="1" x14ac:dyDescent="0.3">
      <c r="A34" s="65"/>
      <c r="B34" s="55" t="str">
        <f t="shared" ca="1" si="0"/>
        <v/>
      </c>
      <c r="C34" s="71"/>
      <c r="D34" s="67"/>
      <c r="E34" s="67"/>
      <c r="F34" s="68"/>
      <c r="G34" s="69"/>
      <c r="H34" s="70"/>
      <c r="I34" s="90" t="str">
        <f t="shared" si="16"/>
        <v/>
      </c>
      <c r="J34" s="57" t="str">
        <f t="shared" si="16"/>
        <v/>
      </c>
      <c r="L34" s="78"/>
      <c r="M34" s="78"/>
      <c r="N34" s="78"/>
      <c r="O34" s="78"/>
      <c r="P34" s="78"/>
      <c r="Q34" s="78"/>
      <c r="R34" s="76"/>
      <c r="S34" s="57" t="str">
        <f t="shared" si="2"/>
        <v/>
      </c>
      <c r="T34" s="81" t="str">
        <f t="shared" si="3"/>
        <v/>
      </c>
      <c r="U34" s="94" t="str">
        <f t="shared" si="4"/>
        <v/>
      </c>
      <c r="W34" s="44" t="str">
        <f t="shared" si="5"/>
        <v/>
      </c>
      <c r="X34" s="44" t="str">
        <f t="shared" si="6"/>
        <v/>
      </c>
      <c r="Y34" s="30" t="str">
        <f t="shared" ca="1" si="7"/>
        <v/>
      </c>
      <c r="Z34" s="30" t="str">
        <f t="shared" si="8"/>
        <v/>
      </c>
      <c r="AA34" s="30" t="str">
        <f t="shared" si="9"/>
        <v>N</v>
      </c>
      <c r="AB34" s="30" t="str">
        <f t="shared" si="10"/>
        <v/>
      </c>
      <c r="AC34" s="30" t="str">
        <f t="shared" si="11"/>
        <v/>
      </c>
      <c r="AD34" s="30" t="str">
        <f t="shared" si="12"/>
        <v/>
      </c>
      <c r="AE34" s="88" t="str">
        <f t="shared" si="13"/>
        <v/>
      </c>
      <c r="AF34" s="30" t="str">
        <f t="shared" si="14"/>
        <v/>
      </c>
      <c r="AG34" s="44" t="str">
        <f t="shared" si="15"/>
        <v/>
      </c>
      <c r="AH34" s="44" t="str">
        <f t="shared" si="15"/>
        <v/>
      </c>
      <c r="AI34" s="96" t="str">
        <f t="shared" si="15"/>
        <v/>
      </c>
    </row>
    <row r="35" spans="1:35" s="44" customFormat="1" x14ac:dyDescent="0.3">
      <c r="A35" s="65"/>
      <c r="B35" s="55" t="str">
        <f t="shared" ca="1" si="0"/>
        <v/>
      </c>
      <c r="C35" s="71"/>
      <c r="D35" s="67"/>
      <c r="E35" s="67"/>
      <c r="F35" s="68"/>
      <c r="G35" s="69"/>
      <c r="H35" s="70"/>
      <c r="I35" s="90" t="str">
        <f t="shared" si="16"/>
        <v/>
      </c>
      <c r="J35" s="57" t="str">
        <f t="shared" si="16"/>
        <v/>
      </c>
      <c r="L35" s="78"/>
      <c r="M35" s="78"/>
      <c r="N35" s="78"/>
      <c r="O35" s="78"/>
      <c r="P35" s="78"/>
      <c r="Q35" s="78"/>
      <c r="R35" s="76"/>
      <c r="S35" s="57" t="str">
        <f t="shared" si="2"/>
        <v/>
      </c>
      <c r="T35" s="81" t="str">
        <f t="shared" si="3"/>
        <v/>
      </c>
      <c r="U35" s="94" t="str">
        <f t="shared" si="4"/>
        <v/>
      </c>
      <c r="W35" s="44" t="str">
        <f t="shared" si="5"/>
        <v/>
      </c>
      <c r="X35" s="44" t="str">
        <f t="shared" si="6"/>
        <v/>
      </c>
      <c r="Y35" s="30" t="str">
        <f t="shared" ca="1" si="7"/>
        <v/>
      </c>
      <c r="Z35" s="30" t="str">
        <f t="shared" si="8"/>
        <v/>
      </c>
      <c r="AA35" s="30" t="str">
        <f t="shared" si="9"/>
        <v>N</v>
      </c>
      <c r="AB35" s="30" t="str">
        <f t="shared" si="10"/>
        <v/>
      </c>
      <c r="AC35" s="30" t="str">
        <f t="shared" si="11"/>
        <v/>
      </c>
      <c r="AD35" s="30" t="str">
        <f t="shared" si="12"/>
        <v/>
      </c>
      <c r="AE35" s="88" t="str">
        <f t="shared" si="13"/>
        <v/>
      </c>
      <c r="AF35" s="30" t="str">
        <f t="shared" si="14"/>
        <v/>
      </c>
      <c r="AG35" s="44" t="str">
        <f t="shared" si="15"/>
        <v/>
      </c>
      <c r="AH35" s="44" t="str">
        <f t="shared" si="15"/>
        <v/>
      </c>
      <c r="AI35" s="96" t="str">
        <f t="shared" si="15"/>
        <v/>
      </c>
    </row>
    <row r="36" spans="1:35" s="44" customFormat="1" x14ac:dyDescent="0.3">
      <c r="A36" s="65"/>
      <c r="B36" s="55" t="str">
        <f t="shared" ca="1" si="0"/>
        <v/>
      </c>
      <c r="C36" s="71"/>
      <c r="D36" s="67"/>
      <c r="E36" s="67"/>
      <c r="F36" s="68"/>
      <c r="G36" s="69"/>
      <c r="H36" s="70"/>
      <c r="I36" s="90" t="str">
        <f t="shared" si="16"/>
        <v/>
      </c>
      <c r="J36" s="57" t="str">
        <f t="shared" si="16"/>
        <v/>
      </c>
      <c r="L36" s="78"/>
      <c r="M36" s="78"/>
      <c r="N36" s="78"/>
      <c r="O36" s="78"/>
      <c r="P36" s="78"/>
      <c r="Q36" s="78"/>
      <c r="R36" s="76"/>
      <c r="S36" s="57" t="str">
        <f t="shared" si="2"/>
        <v/>
      </c>
      <c r="T36" s="81" t="str">
        <f t="shared" si="3"/>
        <v/>
      </c>
      <c r="U36" s="94" t="str">
        <f t="shared" si="4"/>
        <v/>
      </c>
      <c r="W36" s="44" t="str">
        <f t="shared" si="5"/>
        <v/>
      </c>
      <c r="X36" s="44" t="str">
        <f t="shared" si="6"/>
        <v/>
      </c>
      <c r="Y36" s="30" t="str">
        <f t="shared" ca="1" si="7"/>
        <v/>
      </c>
      <c r="Z36" s="30" t="str">
        <f t="shared" si="8"/>
        <v/>
      </c>
      <c r="AA36" s="30" t="str">
        <f t="shared" si="9"/>
        <v>N</v>
      </c>
      <c r="AB36" s="30" t="str">
        <f t="shared" si="10"/>
        <v/>
      </c>
      <c r="AC36" s="30" t="str">
        <f t="shared" si="11"/>
        <v/>
      </c>
      <c r="AD36" s="30" t="str">
        <f t="shared" si="12"/>
        <v/>
      </c>
      <c r="AE36" s="88" t="str">
        <f t="shared" si="13"/>
        <v/>
      </c>
      <c r="AF36" s="30" t="str">
        <f t="shared" si="14"/>
        <v/>
      </c>
      <c r="AG36" s="44" t="str">
        <f t="shared" si="15"/>
        <v/>
      </c>
      <c r="AH36" s="44" t="str">
        <f t="shared" si="15"/>
        <v/>
      </c>
      <c r="AI36" s="96" t="str">
        <f t="shared" si="15"/>
        <v/>
      </c>
    </row>
    <row r="37" spans="1:35" s="44" customFormat="1" x14ac:dyDescent="0.3">
      <c r="A37" s="65"/>
      <c r="B37" s="55" t="str">
        <f t="shared" ca="1" si="0"/>
        <v/>
      </c>
      <c r="C37" s="71"/>
      <c r="D37" s="67"/>
      <c r="E37" s="67"/>
      <c r="F37" s="68"/>
      <c r="G37" s="69"/>
      <c r="H37" s="70"/>
      <c r="I37" s="90" t="str">
        <f t="shared" si="16"/>
        <v/>
      </c>
      <c r="J37" s="57" t="str">
        <f t="shared" si="16"/>
        <v/>
      </c>
      <c r="L37" s="78"/>
      <c r="M37" s="78"/>
      <c r="N37" s="78"/>
      <c r="O37" s="78"/>
      <c r="P37" s="78"/>
      <c r="Q37" s="78"/>
      <c r="R37" s="76"/>
      <c r="S37" s="57" t="str">
        <f t="shared" si="2"/>
        <v/>
      </c>
      <c r="T37" s="81" t="str">
        <f t="shared" si="3"/>
        <v/>
      </c>
      <c r="U37" s="94" t="str">
        <f t="shared" si="4"/>
        <v/>
      </c>
      <c r="W37" s="44" t="str">
        <f t="shared" si="5"/>
        <v/>
      </c>
      <c r="X37" s="44" t="str">
        <f t="shared" si="6"/>
        <v/>
      </c>
      <c r="Y37" s="30" t="str">
        <f t="shared" ca="1" si="7"/>
        <v/>
      </c>
      <c r="Z37" s="30" t="str">
        <f t="shared" si="8"/>
        <v/>
      </c>
      <c r="AA37" s="30" t="str">
        <f t="shared" si="9"/>
        <v>N</v>
      </c>
      <c r="AB37" s="30" t="str">
        <f t="shared" si="10"/>
        <v/>
      </c>
      <c r="AC37" s="30" t="str">
        <f t="shared" si="11"/>
        <v/>
      </c>
      <c r="AD37" s="30" t="str">
        <f t="shared" si="12"/>
        <v/>
      </c>
      <c r="AE37" s="88" t="str">
        <f t="shared" si="13"/>
        <v/>
      </c>
      <c r="AF37" s="30" t="str">
        <f t="shared" si="14"/>
        <v/>
      </c>
      <c r="AG37" s="44" t="str">
        <f t="shared" si="15"/>
        <v/>
      </c>
      <c r="AH37" s="44" t="str">
        <f t="shared" si="15"/>
        <v/>
      </c>
      <c r="AI37" s="96" t="str">
        <f t="shared" si="15"/>
        <v/>
      </c>
    </row>
    <row r="38" spans="1:35" s="44" customFormat="1" x14ac:dyDescent="0.3">
      <c r="A38" s="65"/>
      <c r="B38" s="55" t="str">
        <f t="shared" ca="1" si="0"/>
        <v/>
      </c>
      <c r="C38" s="71"/>
      <c r="D38" s="67"/>
      <c r="E38" s="67"/>
      <c r="F38" s="68"/>
      <c r="G38" s="69"/>
      <c r="H38" s="70"/>
      <c r="I38" s="90" t="str">
        <f t="shared" si="16"/>
        <v/>
      </c>
      <c r="J38" s="57" t="str">
        <f t="shared" si="16"/>
        <v/>
      </c>
      <c r="L38" s="78"/>
      <c r="M38" s="78"/>
      <c r="N38" s="78"/>
      <c r="O38" s="78"/>
      <c r="P38" s="78"/>
      <c r="Q38" s="78"/>
      <c r="R38" s="76"/>
      <c r="S38" s="57" t="str">
        <f t="shared" si="2"/>
        <v/>
      </c>
      <c r="T38" s="81" t="str">
        <f t="shared" si="3"/>
        <v/>
      </c>
      <c r="U38" s="94" t="str">
        <f t="shared" si="4"/>
        <v/>
      </c>
      <c r="W38" s="44" t="str">
        <f t="shared" si="5"/>
        <v/>
      </c>
      <c r="X38" s="44" t="str">
        <f t="shared" si="6"/>
        <v/>
      </c>
      <c r="Y38" s="30" t="str">
        <f t="shared" ca="1" si="7"/>
        <v/>
      </c>
      <c r="Z38" s="30" t="str">
        <f t="shared" si="8"/>
        <v/>
      </c>
      <c r="AA38" s="30" t="str">
        <f t="shared" si="9"/>
        <v>N</v>
      </c>
      <c r="AB38" s="30" t="str">
        <f t="shared" si="10"/>
        <v/>
      </c>
      <c r="AC38" s="30" t="str">
        <f t="shared" si="11"/>
        <v/>
      </c>
      <c r="AD38" s="30" t="str">
        <f t="shared" si="12"/>
        <v/>
      </c>
      <c r="AE38" s="88" t="str">
        <f t="shared" si="13"/>
        <v/>
      </c>
      <c r="AF38" s="30" t="str">
        <f t="shared" si="14"/>
        <v/>
      </c>
      <c r="AG38" s="44" t="str">
        <f t="shared" si="15"/>
        <v/>
      </c>
      <c r="AH38" s="44" t="str">
        <f t="shared" si="15"/>
        <v/>
      </c>
      <c r="AI38" s="96" t="str">
        <f t="shared" si="15"/>
        <v/>
      </c>
    </row>
    <row r="39" spans="1:35" s="44" customFormat="1" x14ac:dyDescent="0.3">
      <c r="A39" s="65"/>
      <c r="B39" s="55" t="str">
        <f t="shared" ca="1" si="0"/>
        <v/>
      </c>
      <c r="C39" s="71"/>
      <c r="D39" s="67"/>
      <c r="E39" s="67"/>
      <c r="F39" s="68"/>
      <c r="G39" s="69"/>
      <c r="H39" s="70"/>
      <c r="I39" s="90" t="str">
        <f t="shared" si="16"/>
        <v/>
      </c>
      <c r="J39" s="57" t="str">
        <f t="shared" si="16"/>
        <v/>
      </c>
      <c r="L39" s="78"/>
      <c r="M39" s="78"/>
      <c r="N39" s="78"/>
      <c r="O39" s="78"/>
      <c r="P39" s="78"/>
      <c r="Q39" s="78"/>
      <c r="R39" s="76"/>
      <c r="S39" s="57" t="str">
        <f t="shared" si="2"/>
        <v/>
      </c>
      <c r="T39" s="81" t="str">
        <f t="shared" si="3"/>
        <v/>
      </c>
      <c r="U39" s="94" t="str">
        <f t="shared" si="4"/>
        <v/>
      </c>
      <c r="W39" s="44" t="str">
        <f t="shared" si="5"/>
        <v/>
      </c>
      <c r="X39" s="44" t="str">
        <f t="shared" si="6"/>
        <v/>
      </c>
      <c r="Y39" s="30" t="str">
        <f t="shared" ca="1" si="7"/>
        <v/>
      </c>
      <c r="Z39" s="30" t="str">
        <f t="shared" si="8"/>
        <v/>
      </c>
      <c r="AA39" s="30" t="str">
        <f t="shared" si="9"/>
        <v>N</v>
      </c>
      <c r="AB39" s="30" t="str">
        <f t="shared" si="10"/>
        <v/>
      </c>
      <c r="AC39" s="30" t="str">
        <f t="shared" si="11"/>
        <v/>
      </c>
      <c r="AD39" s="30" t="str">
        <f t="shared" si="12"/>
        <v/>
      </c>
      <c r="AE39" s="88" t="str">
        <f t="shared" si="13"/>
        <v/>
      </c>
      <c r="AF39" s="30" t="str">
        <f t="shared" si="14"/>
        <v/>
      </c>
      <c r="AG39" s="44" t="str">
        <f t="shared" si="15"/>
        <v/>
      </c>
      <c r="AH39" s="44" t="str">
        <f t="shared" si="15"/>
        <v/>
      </c>
      <c r="AI39" s="96" t="str">
        <f t="shared" si="15"/>
        <v/>
      </c>
    </row>
    <row r="40" spans="1:35" s="44" customFormat="1" x14ac:dyDescent="0.3">
      <c r="A40" s="65"/>
      <c r="B40" s="55" t="str">
        <f t="shared" ca="1" si="0"/>
        <v/>
      </c>
      <c r="C40" s="71"/>
      <c r="D40" s="67"/>
      <c r="E40" s="67"/>
      <c r="F40" s="68"/>
      <c r="G40" s="69"/>
      <c r="H40" s="70"/>
      <c r="I40" s="90" t="str">
        <f t="shared" si="16"/>
        <v/>
      </c>
      <c r="J40" s="57" t="str">
        <f t="shared" si="16"/>
        <v/>
      </c>
      <c r="L40" s="78"/>
      <c r="M40" s="78"/>
      <c r="N40" s="78"/>
      <c r="O40" s="78"/>
      <c r="P40" s="78"/>
      <c r="Q40" s="78"/>
      <c r="R40" s="76"/>
      <c r="S40" s="57" t="str">
        <f t="shared" si="2"/>
        <v/>
      </c>
      <c r="T40" s="81" t="str">
        <f t="shared" si="3"/>
        <v/>
      </c>
      <c r="U40" s="94" t="str">
        <f t="shared" si="4"/>
        <v/>
      </c>
      <c r="W40" s="44" t="str">
        <f t="shared" si="5"/>
        <v/>
      </c>
      <c r="X40" s="44" t="str">
        <f t="shared" si="6"/>
        <v/>
      </c>
      <c r="Y40" s="30" t="str">
        <f t="shared" ca="1" si="7"/>
        <v/>
      </c>
      <c r="Z40" s="30" t="str">
        <f t="shared" si="8"/>
        <v/>
      </c>
      <c r="AA40" s="30" t="str">
        <f t="shared" si="9"/>
        <v>N</v>
      </c>
      <c r="AB40" s="30" t="str">
        <f t="shared" si="10"/>
        <v/>
      </c>
      <c r="AC40" s="30" t="str">
        <f t="shared" si="11"/>
        <v/>
      </c>
      <c r="AD40" s="30" t="str">
        <f t="shared" si="12"/>
        <v/>
      </c>
      <c r="AE40" s="88" t="str">
        <f t="shared" si="13"/>
        <v/>
      </c>
      <c r="AF40" s="30" t="str">
        <f t="shared" si="14"/>
        <v/>
      </c>
      <c r="AG40" s="44" t="str">
        <f t="shared" si="15"/>
        <v/>
      </c>
      <c r="AH40" s="44" t="str">
        <f t="shared" si="15"/>
        <v/>
      </c>
      <c r="AI40" s="96" t="str">
        <f t="shared" si="15"/>
        <v/>
      </c>
    </row>
    <row r="41" spans="1:35" s="44" customFormat="1" x14ac:dyDescent="0.3">
      <c r="A41" s="65"/>
      <c r="B41" s="55" t="str">
        <f t="shared" ca="1" si="0"/>
        <v/>
      </c>
      <c r="C41" s="71"/>
      <c r="D41" s="67"/>
      <c r="E41" s="67"/>
      <c r="F41" s="68"/>
      <c r="G41" s="69"/>
      <c r="H41" s="70"/>
      <c r="I41" s="90" t="str">
        <f t="shared" si="16"/>
        <v/>
      </c>
      <c r="J41" s="57" t="str">
        <f t="shared" si="16"/>
        <v/>
      </c>
      <c r="L41" s="78"/>
      <c r="M41" s="78"/>
      <c r="N41" s="78"/>
      <c r="O41" s="78"/>
      <c r="P41" s="78"/>
      <c r="Q41" s="78"/>
      <c r="R41" s="76"/>
      <c r="S41" s="57" t="str">
        <f t="shared" si="2"/>
        <v/>
      </c>
      <c r="T41" s="81" t="str">
        <f t="shared" si="3"/>
        <v/>
      </c>
      <c r="U41" s="94" t="str">
        <f t="shared" si="4"/>
        <v/>
      </c>
      <c r="W41" s="44" t="str">
        <f t="shared" si="5"/>
        <v/>
      </c>
      <c r="X41" s="44" t="str">
        <f t="shared" si="6"/>
        <v/>
      </c>
      <c r="Y41" s="30" t="str">
        <f t="shared" ca="1" si="7"/>
        <v/>
      </c>
      <c r="Z41" s="30" t="str">
        <f t="shared" si="8"/>
        <v/>
      </c>
      <c r="AA41" s="30" t="str">
        <f t="shared" si="9"/>
        <v>N</v>
      </c>
      <c r="AB41" s="30" t="str">
        <f t="shared" si="10"/>
        <v/>
      </c>
      <c r="AC41" s="30" t="str">
        <f t="shared" si="11"/>
        <v/>
      </c>
      <c r="AD41" s="30" t="str">
        <f t="shared" si="12"/>
        <v/>
      </c>
      <c r="AE41" s="88" t="str">
        <f t="shared" si="13"/>
        <v/>
      </c>
      <c r="AF41" s="30" t="str">
        <f t="shared" si="14"/>
        <v/>
      </c>
      <c r="AG41" s="44" t="str">
        <f t="shared" si="15"/>
        <v/>
      </c>
      <c r="AH41" s="44" t="str">
        <f t="shared" si="15"/>
        <v/>
      </c>
      <c r="AI41" s="96" t="str">
        <f t="shared" si="15"/>
        <v/>
      </c>
    </row>
    <row r="42" spans="1:35" s="44" customFormat="1" x14ac:dyDescent="0.3">
      <c r="A42" s="65"/>
      <c r="B42" s="55" t="str">
        <f t="shared" ca="1" si="0"/>
        <v/>
      </c>
      <c r="C42" s="71"/>
      <c r="D42" s="67"/>
      <c r="E42" s="67"/>
      <c r="F42" s="68"/>
      <c r="G42" s="69"/>
      <c r="H42" s="70"/>
      <c r="I42" s="90" t="str">
        <f t="shared" si="16"/>
        <v/>
      </c>
      <c r="J42" s="57" t="str">
        <f t="shared" si="16"/>
        <v/>
      </c>
      <c r="L42" s="78"/>
      <c r="M42" s="78"/>
      <c r="N42" s="78"/>
      <c r="O42" s="78"/>
      <c r="P42" s="78"/>
      <c r="Q42" s="78"/>
      <c r="R42" s="76"/>
      <c r="S42" s="57" t="str">
        <f t="shared" si="2"/>
        <v/>
      </c>
      <c r="T42" s="81" t="str">
        <f t="shared" si="3"/>
        <v/>
      </c>
      <c r="U42" s="94" t="str">
        <f t="shared" si="4"/>
        <v/>
      </c>
      <c r="W42" s="44" t="str">
        <f t="shared" si="5"/>
        <v/>
      </c>
      <c r="X42" s="44" t="str">
        <f t="shared" si="6"/>
        <v/>
      </c>
      <c r="Y42" s="30" t="str">
        <f t="shared" ca="1" si="7"/>
        <v/>
      </c>
      <c r="Z42" s="30" t="str">
        <f t="shared" si="8"/>
        <v/>
      </c>
      <c r="AA42" s="30" t="str">
        <f t="shared" si="9"/>
        <v>N</v>
      </c>
      <c r="AB42" s="30" t="str">
        <f t="shared" si="10"/>
        <v/>
      </c>
      <c r="AC42" s="30" t="str">
        <f t="shared" si="11"/>
        <v/>
      </c>
      <c r="AD42" s="30" t="str">
        <f t="shared" si="12"/>
        <v/>
      </c>
      <c r="AE42" s="88" t="str">
        <f t="shared" si="13"/>
        <v/>
      </c>
      <c r="AF42" s="30" t="str">
        <f t="shared" si="14"/>
        <v/>
      </c>
      <c r="AG42" s="44" t="str">
        <f t="shared" si="15"/>
        <v/>
      </c>
      <c r="AH42" s="44" t="str">
        <f t="shared" si="15"/>
        <v/>
      </c>
      <c r="AI42" s="96" t="str">
        <f t="shared" si="15"/>
        <v/>
      </c>
    </row>
    <row r="43" spans="1:35" s="44" customFormat="1" x14ac:dyDescent="0.3">
      <c r="A43" s="65"/>
      <c r="B43" s="55" t="str">
        <f t="shared" ca="1" si="0"/>
        <v/>
      </c>
      <c r="C43" s="71"/>
      <c r="D43" s="67"/>
      <c r="E43" s="67"/>
      <c r="F43" s="68"/>
      <c r="G43" s="69"/>
      <c r="H43" s="70"/>
      <c r="I43" s="90" t="str">
        <f t="shared" si="16"/>
        <v/>
      </c>
      <c r="J43" s="57" t="str">
        <f t="shared" si="16"/>
        <v/>
      </c>
      <c r="L43" s="78"/>
      <c r="M43" s="78"/>
      <c r="N43" s="78"/>
      <c r="O43" s="78"/>
      <c r="P43" s="78"/>
      <c r="Q43" s="78"/>
      <c r="R43" s="76"/>
      <c r="S43" s="57" t="str">
        <f t="shared" si="2"/>
        <v/>
      </c>
      <c r="T43" s="81" t="str">
        <f t="shared" si="3"/>
        <v/>
      </c>
      <c r="U43" s="94" t="str">
        <f t="shared" si="4"/>
        <v/>
      </c>
      <c r="W43" s="44" t="str">
        <f t="shared" si="5"/>
        <v/>
      </c>
      <c r="X43" s="44" t="str">
        <f t="shared" si="6"/>
        <v/>
      </c>
      <c r="Y43" s="30" t="str">
        <f t="shared" ca="1" si="7"/>
        <v/>
      </c>
      <c r="Z43" s="30" t="str">
        <f t="shared" si="8"/>
        <v/>
      </c>
      <c r="AA43" s="30" t="str">
        <f t="shared" si="9"/>
        <v>N</v>
      </c>
      <c r="AB43" s="30" t="str">
        <f t="shared" si="10"/>
        <v/>
      </c>
      <c r="AC43" s="30" t="str">
        <f t="shared" si="11"/>
        <v/>
      </c>
      <c r="AD43" s="30" t="str">
        <f t="shared" si="12"/>
        <v/>
      </c>
      <c r="AE43" s="88" t="str">
        <f t="shared" si="13"/>
        <v/>
      </c>
      <c r="AF43" s="30" t="str">
        <f t="shared" si="14"/>
        <v/>
      </c>
      <c r="AG43" s="44" t="str">
        <f t="shared" si="15"/>
        <v/>
      </c>
      <c r="AH43" s="44" t="str">
        <f t="shared" si="15"/>
        <v/>
      </c>
      <c r="AI43" s="96" t="str">
        <f t="shared" si="15"/>
        <v/>
      </c>
    </row>
    <row r="44" spans="1:35" s="44" customFormat="1" x14ac:dyDescent="0.3">
      <c r="A44" s="65"/>
      <c r="B44" s="55" t="str">
        <f t="shared" ca="1" si="0"/>
        <v/>
      </c>
      <c r="C44" s="71"/>
      <c r="D44" s="67"/>
      <c r="E44" s="67"/>
      <c r="F44" s="68"/>
      <c r="G44" s="69"/>
      <c r="H44" s="70"/>
      <c r="I44" s="90" t="str">
        <f t="shared" si="16"/>
        <v/>
      </c>
      <c r="J44" s="57" t="str">
        <f t="shared" si="16"/>
        <v/>
      </c>
      <c r="L44" s="78"/>
      <c r="M44" s="78"/>
      <c r="N44" s="78"/>
      <c r="O44" s="78"/>
      <c r="P44" s="78"/>
      <c r="Q44" s="78"/>
      <c r="R44" s="76"/>
      <c r="S44" s="57" t="str">
        <f t="shared" si="2"/>
        <v/>
      </c>
      <c r="T44" s="81" t="str">
        <f t="shared" si="3"/>
        <v/>
      </c>
      <c r="U44" s="94" t="str">
        <f t="shared" si="4"/>
        <v/>
      </c>
      <c r="W44" s="44" t="str">
        <f t="shared" si="5"/>
        <v/>
      </c>
      <c r="X44" s="44" t="str">
        <f t="shared" si="6"/>
        <v/>
      </c>
      <c r="Y44" s="30" t="str">
        <f t="shared" ca="1" si="7"/>
        <v/>
      </c>
      <c r="Z44" s="30" t="str">
        <f t="shared" si="8"/>
        <v/>
      </c>
      <c r="AA44" s="30" t="str">
        <f t="shared" si="9"/>
        <v>N</v>
      </c>
      <c r="AB44" s="30" t="str">
        <f t="shared" si="10"/>
        <v/>
      </c>
      <c r="AC44" s="30" t="str">
        <f t="shared" si="11"/>
        <v/>
      </c>
      <c r="AD44" s="30" t="str">
        <f t="shared" si="12"/>
        <v/>
      </c>
      <c r="AE44" s="88" t="str">
        <f t="shared" si="13"/>
        <v/>
      </c>
      <c r="AF44" s="30" t="str">
        <f t="shared" si="14"/>
        <v/>
      </c>
      <c r="AG44" s="44" t="str">
        <f t="shared" si="15"/>
        <v/>
      </c>
      <c r="AH44" s="44" t="str">
        <f t="shared" si="15"/>
        <v/>
      </c>
      <c r="AI44" s="96" t="str">
        <f t="shared" si="15"/>
        <v/>
      </c>
    </row>
    <row r="45" spans="1:35" s="44" customFormat="1" x14ac:dyDescent="0.3">
      <c r="A45" s="65"/>
      <c r="B45" s="55" t="str">
        <f t="shared" ca="1" si="0"/>
        <v/>
      </c>
      <c r="C45" s="71"/>
      <c r="D45" s="67"/>
      <c r="E45" s="67"/>
      <c r="F45" s="68"/>
      <c r="G45" s="69"/>
      <c r="H45" s="70"/>
      <c r="I45" s="90" t="str">
        <f t="shared" si="16"/>
        <v/>
      </c>
      <c r="J45" s="57" t="str">
        <f t="shared" si="16"/>
        <v/>
      </c>
      <c r="L45" s="78"/>
      <c r="M45" s="78"/>
      <c r="N45" s="78"/>
      <c r="O45" s="78"/>
      <c r="P45" s="78"/>
      <c r="Q45" s="78"/>
      <c r="R45" s="76"/>
      <c r="S45" s="57" t="str">
        <f t="shared" si="2"/>
        <v/>
      </c>
      <c r="T45" s="81" t="str">
        <f t="shared" si="3"/>
        <v/>
      </c>
      <c r="U45" s="94" t="str">
        <f t="shared" si="4"/>
        <v/>
      </c>
      <c r="W45" s="44" t="str">
        <f t="shared" si="5"/>
        <v/>
      </c>
      <c r="X45" s="44" t="str">
        <f t="shared" si="6"/>
        <v/>
      </c>
      <c r="Y45" s="30" t="str">
        <f t="shared" ca="1" si="7"/>
        <v/>
      </c>
      <c r="Z45" s="30" t="str">
        <f t="shared" si="8"/>
        <v/>
      </c>
      <c r="AA45" s="30" t="str">
        <f t="shared" si="9"/>
        <v>N</v>
      </c>
      <c r="AB45" s="30" t="str">
        <f t="shared" si="10"/>
        <v/>
      </c>
      <c r="AC45" s="30" t="str">
        <f t="shared" si="11"/>
        <v/>
      </c>
      <c r="AD45" s="30" t="str">
        <f t="shared" si="12"/>
        <v/>
      </c>
      <c r="AE45" s="88" t="str">
        <f t="shared" si="13"/>
        <v/>
      </c>
      <c r="AF45" s="30" t="str">
        <f t="shared" si="14"/>
        <v/>
      </c>
      <c r="AG45" s="44" t="str">
        <f t="shared" si="15"/>
        <v/>
      </c>
      <c r="AH45" s="44" t="str">
        <f t="shared" si="15"/>
        <v/>
      </c>
      <c r="AI45" s="96" t="str">
        <f t="shared" si="15"/>
        <v/>
      </c>
    </row>
    <row r="46" spans="1:35" s="44" customFormat="1" x14ac:dyDescent="0.3">
      <c r="A46" s="65"/>
      <c r="B46" s="55" t="str">
        <f t="shared" ca="1" si="0"/>
        <v/>
      </c>
      <c r="C46" s="71"/>
      <c r="D46" s="67"/>
      <c r="E46" s="67"/>
      <c r="F46" s="68"/>
      <c r="G46" s="69"/>
      <c r="H46" s="70"/>
      <c r="I46" s="90" t="str">
        <f t="shared" si="16"/>
        <v/>
      </c>
      <c r="J46" s="57" t="str">
        <f t="shared" si="16"/>
        <v/>
      </c>
      <c r="L46" s="78"/>
      <c r="M46" s="78"/>
      <c r="N46" s="78"/>
      <c r="O46" s="78"/>
      <c r="P46" s="78"/>
      <c r="Q46" s="78"/>
      <c r="R46" s="76"/>
      <c r="S46" s="57" t="str">
        <f t="shared" si="2"/>
        <v/>
      </c>
      <c r="T46" s="81" t="str">
        <f t="shared" si="3"/>
        <v/>
      </c>
      <c r="U46" s="94" t="str">
        <f t="shared" si="4"/>
        <v/>
      </c>
      <c r="W46" s="44" t="str">
        <f t="shared" si="5"/>
        <v/>
      </c>
      <c r="X46" s="44" t="str">
        <f t="shared" si="6"/>
        <v/>
      </c>
      <c r="Y46" s="30" t="str">
        <f t="shared" ca="1" si="7"/>
        <v/>
      </c>
      <c r="Z46" s="30" t="str">
        <f t="shared" si="8"/>
        <v/>
      </c>
      <c r="AA46" s="30" t="str">
        <f t="shared" si="9"/>
        <v>N</v>
      </c>
      <c r="AB46" s="30" t="str">
        <f t="shared" si="10"/>
        <v/>
      </c>
      <c r="AC46" s="30" t="str">
        <f t="shared" si="11"/>
        <v/>
      </c>
      <c r="AD46" s="30" t="str">
        <f t="shared" si="12"/>
        <v/>
      </c>
      <c r="AE46" s="88" t="str">
        <f t="shared" si="13"/>
        <v/>
      </c>
      <c r="AF46" s="30" t="str">
        <f t="shared" si="14"/>
        <v/>
      </c>
      <c r="AG46" s="44" t="str">
        <f t="shared" si="15"/>
        <v/>
      </c>
      <c r="AH46" s="44" t="str">
        <f t="shared" si="15"/>
        <v/>
      </c>
      <c r="AI46" s="96" t="str">
        <f t="shared" si="15"/>
        <v/>
      </c>
    </row>
    <row r="47" spans="1:35" s="44" customFormat="1" x14ac:dyDescent="0.3">
      <c r="A47" s="65"/>
      <c r="B47" s="55" t="str">
        <f t="shared" ca="1" si="0"/>
        <v/>
      </c>
      <c r="C47" s="71"/>
      <c r="D47" s="67"/>
      <c r="E47" s="67"/>
      <c r="F47" s="68"/>
      <c r="G47" s="69"/>
      <c r="H47" s="70"/>
      <c r="I47" s="90" t="str">
        <f t="shared" si="16"/>
        <v/>
      </c>
      <c r="J47" s="57" t="str">
        <f t="shared" si="16"/>
        <v/>
      </c>
      <c r="L47" s="78"/>
      <c r="M47" s="78"/>
      <c r="N47" s="78"/>
      <c r="O47" s="78"/>
      <c r="P47" s="78"/>
      <c r="Q47" s="78"/>
      <c r="R47" s="76"/>
      <c r="S47" s="57" t="str">
        <f t="shared" si="2"/>
        <v/>
      </c>
      <c r="T47" s="81" t="str">
        <f t="shared" si="3"/>
        <v/>
      </c>
      <c r="U47" s="94" t="str">
        <f t="shared" si="4"/>
        <v/>
      </c>
      <c r="W47" s="44" t="str">
        <f t="shared" si="5"/>
        <v/>
      </c>
      <c r="X47" s="44" t="str">
        <f t="shared" si="6"/>
        <v/>
      </c>
      <c r="Y47" s="30" t="str">
        <f t="shared" ca="1" si="7"/>
        <v/>
      </c>
      <c r="Z47" s="30" t="str">
        <f t="shared" si="8"/>
        <v/>
      </c>
      <c r="AA47" s="30" t="str">
        <f t="shared" si="9"/>
        <v>N</v>
      </c>
      <c r="AB47" s="30" t="str">
        <f t="shared" si="10"/>
        <v/>
      </c>
      <c r="AC47" s="30" t="str">
        <f t="shared" si="11"/>
        <v/>
      </c>
      <c r="AD47" s="30" t="str">
        <f t="shared" si="12"/>
        <v/>
      </c>
      <c r="AE47" s="88" t="str">
        <f t="shared" si="13"/>
        <v/>
      </c>
      <c r="AF47" s="30" t="str">
        <f t="shared" si="14"/>
        <v/>
      </c>
      <c r="AG47" s="44" t="str">
        <f t="shared" si="15"/>
        <v/>
      </c>
      <c r="AH47" s="44" t="str">
        <f t="shared" si="15"/>
        <v/>
      </c>
      <c r="AI47" s="96" t="str">
        <f t="shared" si="15"/>
        <v/>
      </c>
    </row>
    <row r="48" spans="1:35" s="44" customFormat="1" x14ac:dyDescent="0.3">
      <c r="A48" s="65"/>
      <c r="B48" s="55" t="str">
        <f t="shared" ca="1" si="0"/>
        <v/>
      </c>
      <c r="C48" s="71"/>
      <c r="D48" s="67"/>
      <c r="E48" s="67"/>
      <c r="F48" s="68"/>
      <c r="G48" s="69"/>
      <c r="H48" s="70"/>
      <c r="I48" s="90" t="str">
        <f t="shared" si="16"/>
        <v/>
      </c>
      <c r="J48" s="57" t="str">
        <f t="shared" si="16"/>
        <v/>
      </c>
      <c r="L48" s="78"/>
      <c r="M48" s="78"/>
      <c r="N48" s="78"/>
      <c r="O48" s="78"/>
      <c r="P48" s="78"/>
      <c r="Q48" s="78"/>
      <c r="R48" s="76"/>
      <c r="S48" s="57" t="str">
        <f t="shared" si="2"/>
        <v/>
      </c>
      <c r="T48" s="81" t="str">
        <f t="shared" si="3"/>
        <v/>
      </c>
      <c r="U48" s="94" t="str">
        <f t="shared" si="4"/>
        <v/>
      </c>
      <c r="W48" s="44" t="str">
        <f t="shared" si="5"/>
        <v/>
      </c>
      <c r="X48" s="44" t="str">
        <f t="shared" si="6"/>
        <v/>
      </c>
      <c r="Y48" s="30" t="str">
        <f t="shared" ca="1" si="7"/>
        <v/>
      </c>
      <c r="Z48" s="30" t="str">
        <f t="shared" si="8"/>
        <v/>
      </c>
      <c r="AA48" s="30" t="str">
        <f t="shared" si="9"/>
        <v>N</v>
      </c>
      <c r="AB48" s="30" t="str">
        <f t="shared" si="10"/>
        <v/>
      </c>
      <c r="AC48" s="30" t="str">
        <f t="shared" si="11"/>
        <v/>
      </c>
      <c r="AD48" s="30" t="str">
        <f t="shared" si="12"/>
        <v/>
      </c>
      <c r="AE48" s="88" t="str">
        <f t="shared" si="13"/>
        <v/>
      </c>
      <c r="AF48" s="30" t="str">
        <f t="shared" si="14"/>
        <v/>
      </c>
      <c r="AG48" s="44" t="str">
        <f t="shared" si="15"/>
        <v/>
      </c>
      <c r="AH48" s="44" t="str">
        <f t="shared" si="15"/>
        <v/>
      </c>
      <c r="AI48" s="96" t="str">
        <f t="shared" si="15"/>
        <v/>
      </c>
    </row>
    <row r="49" spans="1:35" s="44" customFormat="1" x14ac:dyDescent="0.3">
      <c r="A49" s="65"/>
      <c r="B49" s="55" t="str">
        <f t="shared" ca="1" si="0"/>
        <v/>
      </c>
      <c r="C49" s="71"/>
      <c r="D49" s="67"/>
      <c r="E49" s="67"/>
      <c r="F49" s="68"/>
      <c r="G49" s="69"/>
      <c r="H49" s="70"/>
      <c r="I49" s="90" t="str">
        <f t="shared" si="16"/>
        <v/>
      </c>
      <c r="J49" s="57" t="str">
        <f t="shared" si="16"/>
        <v/>
      </c>
      <c r="L49" s="78"/>
      <c r="M49" s="78"/>
      <c r="N49" s="78"/>
      <c r="O49" s="78"/>
      <c r="P49" s="78"/>
      <c r="Q49" s="78"/>
      <c r="R49" s="76"/>
      <c r="S49" s="57" t="str">
        <f t="shared" si="2"/>
        <v/>
      </c>
      <c r="T49" s="81" t="str">
        <f t="shared" si="3"/>
        <v/>
      </c>
      <c r="U49" s="94" t="str">
        <f t="shared" si="4"/>
        <v/>
      </c>
      <c r="W49" s="44" t="str">
        <f t="shared" si="5"/>
        <v/>
      </c>
      <c r="X49" s="44" t="str">
        <f t="shared" si="6"/>
        <v/>
      </c>
      <c r="Y49" s="30" t="str">
        <f t="shared" ca="1" si="7"/>
        <v/>
      </c>
      <c r="Z49" s="30" t="str">
        <f t="shared" si="8"/>
        <v/>
      </c>
      <c r="AA49" s="30" t="str">
        <f t="shared" si="9"/>
        <v>N</v>
      </c>
      <c r="AB49" s="30" t="str">
        <f t="shared" si="10"/>
        <v/>
      </c>
      <c r="AC49" s="30" t="str">
        <f t="shared" si="11"/>
        <v/>
      </c>
      <c r="AD49" s="30" t="str">
        <f t="shared" si="12"/>
        <v/>
      </c>
      <c r="AE49" s="88" t="str">
        <f t="shared" si="13"/>
        <v/>
      </c>
      <c r="AF49" s="30" t="str">
        <f t="shared" si="14"/>
        <v/>
      </c>
      <c r="AG49" s="44" t="str">
        <f t="shared" si="15"/>
        <v/>
      </c>
      <c r="AH49" s="44" t="str">
        <f t="shared" si="15"/>
        <v/>
      </c>
      <c r="AI49" s="96" t="str">
        <f t="shared" si="15"/>
        <v/>
      </c>
    </row>
    <row r="50" spans="1:35" s="44" customFormat="1" x14ac:dyDescent="0.3">
      <c r="A50" s="65"/>
      <c r="B50" s="55" t="str">
        <f t="shared" ca="1" si="0"/>
        <v/>
      </c>
      <c r="C50" s="71"/>
      <c r="D50" s="67"/>
      <c r="E50" s="67"/>
      <c r="F50" s="68"/>
      <c r="G50" s="69"/>
      <c r="H50" s="70"/>
      <c r="I50" s="90" t="str">
        <f t="shared" si="16"/>
        <v/>
      </c>
      <c r="J50" s="57" t="str">
        <f t="shared" si="16"/>
        <v/>
      </c>
      <c r="L50" s="78"/>
      <c r="M50" s="78"/>
      <c r="N50" s="78"/>
      <c r="O50" s="78"/>
      <c r="P50" s="78"/>
      <c r="Q50" s="78"/>
      <c r="R50" s="76"/>
      <c r="S50" s="57" t="str">
        <f t="shared" si="2"/>
        <v/>
      </c>
      <c r="T50" s="81" t="str">
        <f t="shared" si="3"/>
        <v/>
      </c>
      <c r="U50" s="94" t="str">
        <f t="shared" si="4"/>
        <v/>
      </c>
      <c r="W50" s="44" t="str">
        <f t="shared" si="5"/>
        <v/>
      </c>
      <c r="X50" s="44" t="str">
        <f t="shared" si="6"/>
        <v/>
      </c>
      <c r="Y50" s="30" t="str">
        <f t="shared" ca="1" si="7"/>
        <v/>
      </c>
      <c r="Z50" s="30" t="str">
        <f t="shared" si="8"/>
        <v/>
      </c>
      <c r="AA50" s="30" t="str">
        <f t="shared" si="9"/>
        <v>N</v>
      </c>
      <c r="AB50" s="30" t="str">
        <f t="shared" si="10"/>
        <v/>
      </c>
      <c r="AC50" s="30" t="str">
        <f t="shared" si="11"/>
        <v/>
      </c>
      <c r="AD50" s="30" t="str">
        <f t="shared" si="12"/>
        <v/>
      </c>
      <c r="AE50" s="88" t="str">
        <f t="shared" si="13"/>
        <v/>
      </c>
      <c r="AF50" s="30" t="str">
        <f t="shared" si="14"/>
        <v/>
      </c>
      <c r="AG50" s="44" t="str">
        <f t="shared" si="15"/>
        <v/>
      </c>
      <c r="AH50" s="44" t="str">
        <f t="shared" si="15"/>
        <v/>
      </c>
      <c r="AI50" s="96" t="str">
        <f t="shared" si="15"/>
        <v/>
      </c>
    </row>
    <row r="51" spans="1:35" s="44" customFormat="1" x14ac:dyDescent="0.3">
      <c r="A51" s="65"/>
      <c r="B51" s="55" t="str">
        <f t="shared" ca="1" si="0"/>
        <v/>
      </c>
      <c r="C51" s="71"/>
      <c r="D51" s="67"/>
      <c r="E51" s="67"/>
      <c r="F51" s="68"/>
      <c r="G51" s="69"/>
      <c r="H51" s="70"/>
      <c r="I51" s="90" t="str">
        <f t="shared" si="16"/>
        <v/>
      </c>
      <c r="J51" s="57" t="str">
        <f t="shared" si="16"/>
        <v/>
      </c>
      <c r="L51" s="78"/>
      <c r="M51" s="78"/>
      <c r="N51" s="78"/>
      <c r="O51" s="78"/>
      <c r="P51" s="78"/>
      <c r="Q51" s="78"/>
      <c r="R51" s="76"/>
      <c r="S51" s="57" t="str">
        <f t="shared" si="2"/>
        <v/>
      </c>
      <c r="T51" s="81" t="str">
        <f t="shared" si="3"/>
        <v/>
      </c>
      <c r="U51" s="94" t="str">
        <f t="shared" si="4"/>
        <v/>
      </c>
      <c r="W51" s="44" t="str">
        <f t="shared" si="5"/>
        <v/>
      </c>
      <c r="X51" s="44" t="str">
        <f t="shared" si="6"/>
        <v/>
      </c>
      <c r="Y51" s="30" t="str">
        <f t="shared" ca="1" si="7"/>
        <v/>
      </c>
      <c r="Z51" s="30" t="str">
        <f t="shared" si="8"/>
        <v/>
      </c>
      <c r="AA51" s="30" t="str">
        <f t="shared" si="9"/>
        <v>N</v>
      </c>
      <c r="AB51" s="30" t="str">
        <f t="shared" si="10"/>
        <v/>
      </c>
      <c r="AC51" s="30" t="str">
        <f t="shared" si="11"/>
        <v/>
      </c>
      <c r="AD51" s="30" t="str">
        <f t="shared" si="12"/>
        <v/>
      </c>
      <c r="AE51" s="88" t="str">
        <f t="shared" si="13"/>
        <v/>
      </c>
      <c r="AF51" s="30" t="str">
        <f t="shared" si="14"/>
        <v/>
      </c>
      <c r="AG51" s="44" t="str">
        <f t="shared" si="15"/>
        <v/>
      </c>
      <c r="AH51" s="44" t="str">
        <f t="shared" si="15"/>
        <v/>
      </c>
      <c r="AI51" s="96" t="str">
        <f t="shared" si="15"/>
        <v/>
      </c>
    </row>
    <row r="52" spans="1:35" s="44" customFormat="1" x14ac:dyDescent="0.3">
      <c r="A52" s="65"/>
      <c r="B52" s="55" t="str">
        <f t="shared" ca="1" si="0"/>
        <v/>
      </c>
      <c r="C52" s="71"/>
      <c r="D52" s="67"/>
      <c r="E52" s="67"/>
      <c r="F52" s="68"/>
      <c r="G52" s="69"/>
      <c r="H52" s="70"/>
      <c r="I52" s="90" t="str">
        <f t="shared" si="16"/>
        <v/>
      </c>
      <c r="J52" s="57" t="str">
        <f t="shared" si="16"/>
        <v/>
      </c>
      <c r="L52" s="78"/>
      <c r="M52" s="78"/>
      <c r="N52" s="78"/>
      <c r="O52" s="78"/>
      <c r="P52" s="78"/>
      <c r="Q52" s="78"/>
      <c r="R52" s="76"/>
      <c r="S52" s="57" t="str">
        <f t="shared" si="2"/>
        <v/>
      </c>
      <c r="T52" s="81" t="str">
        <f t="shared" si="3"/>
        <v/>
      </c>
      <c r="U52" s="94" t="str">
        <f t="shared" si="4"/>
        <v/>
      </c>
      <c r="W52" s="44" t="str">
        <f t="shared" si="5"/>
        <v/>
      </c>
      <c r="X52" s="44" t="str">
        <f t="shared" si="6"/>
        <v/>
      </c>
      <c r="Y52" s="30" t="str">
        <f t="shared" ca="1" si="7"/>
        <v/>
      </c>
      <c r="Z52" s="30" t="str">
        <f t="shared" si="8"/>
        <v/>
      </c>
      <c r="AA52" s="30" t="str">
        <f t="shared" si="9"/>
        <v>N</v>
      </c>
      <c r="AB52" s="30" t="str">
        <f t="shared" si="10"/>
        <v/>
      </c>
      <c r="AC52" s="30" t="str">
        <f t="shared" si="11"/>
        <v/>
      </c>
      <c r="AD52" s="30" t="str">
        <f t="shared" si="12"/>
        <v/>
      </c>
      <c r="AE52" s="88" t="str">
        <f t="shared" si="13"/>
        <v/>
      </c>
      <c r="AF52" s="30" t="str">
        <f t="shared" si="14"/>
        <v/>
      </c>
      <c r="AG52" s="44" t="str">
        <f t="shared" si="15"/>
        <v/>
      </c>
      <c r="AH52" s="44" t="str">
        <f t="shared" si="15"/>
        <v/>
      </c>
      <c r="AI52" s="96" t="str">
        <f t="shared" si="15"/>
        <v/>
      </c>
    </row>
    <row r="53" spans="1:35" s="44" customFormat="1" x14ac:dyDescent="0.3">
      <c r="A53" s="65"/>
      <c r="B53" s="55" t="str">
        <f t="shared" ca="1" si="0"/>
        <v/>
      </c>
      <c r="C53" s="71"/>
      <c r="D53" s="67"/>
      <c r="E53" s="67"/>
      <c r="F53" s="68"/>
      <c r="G53" s="69"/>
      <c r="H53" s="70"/>
      <c r="I53" s="90" t="str">
        <f t="shared" si="16"/>
        <v/>
      </c>
      <c r="J53" s="57" t="str">
        <f t="shared" si="16"/>
        <v/>
      </c>
      <c r="L53" s="78"/>
      <c r="M53" s="78"/>
      <c r="N53" s="78"/>
      <c r="O53" s="78"/>
      <c r="P53" s="78"/>
      <c r="Q53" s="78"/>
      <c r="R53" s="76"/>
      <c r="S53" s="57" t="str">
        <f t="shared" si="2"/>
        <v/>
      </c>
      <c r="T53" s="81" t="str">
        <f t="shared" si="3"/>
        <v/>
      </c>
      <c r="U53" s="94" t="str">
        <f t="shared" si="4"/>
        <v/>
      </c>
      <c r="W53" s="44" t="str">
        <f t="shared" si="5"/>
        <v/>
      </c>
      <c r="X53" s="44" t="str">
        <f t="shared" si="6"/>
        <v/>
      </c>
      <c r="Y53" s="30" t="str">
        <f t="shared" ca="1" si="7"/>
        <v/>
      </c>
      <c r="Z53" s="30" t="str">
        <f t="shared" si="8"/>
        <v/>
      </c>
      <c r="AA53" s="30" t="str">
        <f t="shared" si="9"/>
        <v>N</v>
      </c>
      <c r="AB53" s="30" t="str">
        <f t="shared" si="10"/>
        <v/>
      </c>
      <c r="AC53" s="30" t="str">
        <f t="shared" si="11"/>
        <v/>
      </c>
      <c r="AD53" s="30" t="str">
        <f t="shared" si="12"/>
        <v/>
      </c>
      <c r="AE53" s="88" t="str">
        <f t="shared" si="13"/>
        <v/>
      </c>
      <c r="AF53" s="30" t="str">
        <f t="shared" si="14"/>
        <v/>
      </c>
      <c r="AG53" s="44" t="str">
        <f t="shared" si="15"/>
        <v/>
      </c>
      <c r="AH53" s="44" t="str">
        <f t="shared" si="15"/>
        <v/>
      </c>
      <c r="AI53" s="96" t="str">
        <f t="shared" si="15"/>
        <v/>
      </c>
    </row>
    <row r="54" spans="1:35" s="44" customFormat="1" x14ac:dyDescent="0.3">
      <c r="A54" s="65"/>
      <c r="B54" s="55" t="str">
        <f t="shared" ca="1" si="0"/>
        <v/>
      </c>
      <c r="C54" s="71"/>
      <c r="D54" s="67"/>
      <c r="E54" s="67"/>
      <c r="F54" s="68"/>
      <c r="G54" s="69"/>
      <c r="H54" s="70"/>
      <c r="I54" s="90" t="str">
        <f t="shared" si="16"/>
        <v/>
      </c>
      <c r="J54" s="57" t="str">
        <f t="shared" si="16"/>
        <v/>
      </c>
      <c r="L54" s="78"/>
      <c r="M54" s="78"/>
      <c r="N54" s="78"/>
      <c r="O54" s="78"/>
      <c r="P54" s="78"/>
      <c r="Q54" s="78"/>
      <c r="R54" s="76"/>
      <c r="S54" s="57" t="str">
        <f t="shared" si="2"/>
        <v/>
      </c>
      <c r="T54" s="81" t="str">
        <f t="shared" si="3"/>
        <v/>
      </c>
      <c r="U54" s="94" t="str">
        <f t="shared" si="4"/>
        <v/>
      </c>
      <c r="W54" s="44" t="str">
        <f t="shared" si="5"/>
        <v/>
      </c>
      <c r="X54" s="44" t="str">
        <f t="shared" si="6"/>
        <v/>
      </c>
      <c r="Y54" s="30" t="str">
        <f t="shared" ca="1" si="7"/>
        <v/>
      </c>
      <c r="Z54" s="30" t="str">
        <f t="shared" si="8"/>
        <v/>
      </c>
      <c r="AA54" s="30" t="str">
        <f t="shared" si="9"/>
        <v>N</v>
      </c>
      <c r="AB54" s="30" t="str">
        <f t="shared" si="10"/>
        <v/>
      </c>
      <c r="AC54" s="30" t="str">
        <f t="shared" si="11"/>
        <v/>
      </c>
      <c r="AD54" s="30" t="str">
        <f t="shared" si="12"/>
        <v/>
      </c>
      <c r="AE54" s="88" t="str">
        <f t="shared" si="13"/>
        <v/>
      </c>
      <c r="AF54" s="30" t="str">
        <f t="shared" si="14"/>
        <v/>
      </c>
      <c r="AG54" s="44" t="str">
        <f t="shared" si="15"/>
        <v/>
      </c>
      <c r="AH54" s="44" t="str">
        <f t="shared" si="15"/>
        <v/>
      </c>
      <c r="AI54" s="96" t="str">
        <f t="shared" si="15"/>
        <v/>
      </c>
    </row>
    <row r="55" spans="1:35" s="44" customFormat="1" x14ac:dyDescent="0.3">
      <c r="A55" s="65"/>
      <c r="B55" s="55" t="str">
        <f t="shared" ca="1" si="0"/>
        <v/>
      </c>
      <c r="C55" s="71"/>
      <c r="D55" s="67"/>
      <c r="E55" s="67"/>
      <c r="F55" s="68"/>
      <c r="G55" s="69"/>
      <c r="H55" s="70"/>
      <c r="I55" s="90" t="str">
        <f t="shared" si="16"/>
        <v/>
      </c>
      <c r="J55" s="57" t="str">
        <f t="shared" si="16"/>
        <v/>
      </c>
      <c r="L55" s="78"/>
      <c r="M55" s="78"/>
      <c r="N55" s="78"/>
      <c r="O55" s="78"/>
      <c r="P55" s="78"/>
      <c r="Q55" s="78"/>
      <c r="R55" s="76"/>
      <c r="S55" s="57" t="str">
        <f t="shared" si="2"/>
        <v/>
      </c>
      <c r="T55" s="81" t="str">
        <f t="shared" si="3"/>
        <v/>
      </c>
      <c r="U55" s="94" t="str">
        <f t="shared" si="4"/>
        <v/>
      </c>
      <c r="W55" s="44" t="str">
        <f t="shared" si="5"/>
        <v/>
      </c>
      <c r="X55" s="44" t="str">
        <f t="shared" si="6"/>
        <v/>
      </c>
      <c r="Y55" s="30" t="str">
        <f t="shared" ca="1" si="7"/>
        <v/>
      </c>
      <c r="Z55" s="30" t="str">
        <f t="shared" si="8"/>
        <v/>
      </c>
      <c r="AA55" s="30" t="str">
        <f t="shared" si="9"/>
        <v>N</v>
      </c>
      <c r="AB55" s="30" t="str">
        <f t="shared" si="10"/>
        <v/>
      </c>
      <c r="AC55" s="30" t="str">
        <f t="shared" si="11"/>
        <v/>
      </c>
      <c r="AD55" s="30" t="str">
        <f t="shared" si="12"/>
        <v/>
      </c>
      <c r="AE55" s="88" t="str">
        <f t="shared" si="13"/>
        <v/>
      </c>
      <c r="AF55" s="30" t="str">
        <f t="shared" si="14"/>
        <v/>
      </c>
      <c r="AG55" s="44" t="str">
        <f t="shared" si="15"/>
        <v/>
      </c>
      <c r="AH55" s="44" t="str">
        <f t="shared" si="15"/>
        <v/>
      </c>
      <c r="AI55" s="96" t="str">
        <f t="shared" si="15"/>
        <v/>
      </c>
    </row>
    <row r="56" spans="1:35" s="44" customFormat="1" x14ac:dyDescent="0.3">
      <c r="A56" s="65"/>
      <c r="B56" s="55" t="str">
        <f t="shared" ca="1" si="0"/>
        <v/>
      </c>
      <c r="C56" s="71"/>
      <c r="D56" s="67"/>
      <c r="E56" s="67"/>
      <c r="F56" s="68"/>
      <c r="G56" s="69"/>
      <c r="H56" s="70"/>
      <c r="I56" s="90" t="str">
        <f t="shared" si="16"/>
        <v/>
      </c>
      <c r="J56" s="57" t="str">
        <f t="shared" si="16"/>
        <v/>
      </c>
      <c r="L56" s="78"/>
      <c r="M56" s="78"/>
      <c r="N56" s="78"/>
      <c r="O56" s="78"/>
      <c r="P56" s="78"/>
      <c r="Q56" s="78"/>
      <c r="R56" s="76"/>
      <c r="S56" s="57" t="str">
        <f t="shared" si="2"/>
        <v/>
      </c>
      <c r="T56" s="81" t="str">
        <f t="shared" si="3"/>
        <v/>
      </c>
      <c r="U56" s="94" t="str">
        <f t="shared" si="4"/>
        <v/>
      </c>
      <c r="W56" s="44" t="str">
        <f t="shared" si="5"/>
        <v/>
      </c>
      <c r="X56" s="44" t="str">
        <f t="shared" si="6"/>
        <v/>
      </c>
      <c r="Y56" s="30" t="str">
        <f t="shared" ca="1" si="7"/>
        <v/>
      </c>
      <c r="Z56" s="30" t="str">
        <f t="shared" si="8"/>
        <v/>
      </c>
      <c r="AA56" s="30" t="str">
        <f t="shared" si="9"/>
        <v>N</v>
      </c>
      <c r="AB56" s="30" t="str">
        <f t="shared" si="10"/>
        <v/>
      </c>
      <c r="AC56" s="30" t="str">
        <f t="shared" si="11"/>
        <v/>
      </c>
      <c r="AD56" s="30" t="str">
        <f t="shared" si="12"/>
        <v/>
      </c>
      <c r="AE56" s="88" t="str">
        <f t="shared" si="13"/>
        <v/>
      </c>
      <c r="AF56" s="30" t="str">
        <f t="shared" si="14"/>
        <v/>
      </c>
      <c r="AG56" s="44" t="str">
        <f t="shared" si="15"/>
        <v/>
      </c>
      <c r="AH56" s="44" t="str">
        <f t="shared" si="15"/>
        <v/>
      </c>
      <c r="AI56" s="96" t="str">
        <f t="shared" si="15"/>
        <v/>
      </c>
    </row>
    <row r="57" spans="1:35" s="44" customFormat="1" x14ac:dyDescent="0.3">
      <c r="A57" s="65"/>
      <c r="B57" s="55" t="str">
        <f t="shared" ca="1" si="0"/>
        <v/>
      </c>
      <c r="C57" s="71"/>
      <c r="D57" s="67"/>
      <c r="E57" s="67"/>
      <c r="F57" s="68"/>
      <c r="G57" s="69"/>
      <c r="H57" s="70"/>
      <c r="I57" s="90" t="str">
        <f t="shared" si="16"/>
        <v/>
      </c>
      <c r="J57" s="57" t="str">
        <f t="shared" si="16"/>
        <v/>
      </c>
      <c r="L57" s="78"/>
      <c r="M57" s="78"/>
      <c r="N57" s="78"/>
      <c r="O57" s="78"/>
      <c r="P57" s="78"/>
      <c r="Q57" s="78"/>
      <c r="R57" s="76"/>
      <c r="S57" s="57" t="str">
        <f t="shared" si="2"/>
        <v/>
      </c>
      <c r="T57" s="81" t="str">
        <f t="shared" si="3"/>
        <v/>
      </c>
      <c r="U57" s="94" t="str">
        <f t="shared" si="4"/>
        <v/>
      </c>
      <c r="W57" s="44" t="str">
        <f t="shared" si="5"/>
        <v/>
      </c>
      <c r="X57" s="44" t="str">
        <f t="shared" si="6"/>
        <v/>
      </c>
      <c r="Y57" s="30" t="str">
        <f t="shared" ca="1" si="7"/>
        <v/>
      </c>
      <c r="Z57" s="30" t="str">
        <f t="shared" si="8"/>
        <v/>
      </c>
      <c r="AA57" s="30" t="str">
        <f t="shared" si="9"/>
        <v>N</v>
      </c>
      <c r="AB57" s="30" t="str">
        <f t="shared" si="10"/>
        <v/>
      </c>
      <c r="AC57" s="30" t="str">
        <f t="shared" si="11"/>
        <v/>
      </c>
      <c r="AD57" s="30" t="str">
        <f t="shared" si="12"/>
        <v/>
      </c>
      <c r="AE57" s="88" t="str">
        <f t="shared" si="13"/>
        <v/>
      </c>
      <c r="AF57" s="30" t="str">
        <f t="shared" si="14"/>
        <v/>
      </c>
      <c r="AG57" s="44" t="str">
        <f t="shared" si="15"/>
        <v/>
      </c>
      <c r="AH57" s="44" t="str">
        <f t="shared" si="15"/>
        <v/>
      </c>
      <c r="AI57" s="96" t="str">
        <f t="shared" si="15"/>
        <v/>
      </c>
    </row>
    <row r="58" spans="1:35" s="44" customFormat="1" x14ac:dyDescent="0.3">
      <c r="A58" s="65"/>
      <c r="B58" s="55" t="str">
        <f t="shared" ca="1" si="0"/>
        <v/>
      </c>
      <c r="C58" s="71"/>
      <c r="D58" s="67"/>
      <c r="E58" s="67"/>
      <c r="F58" s="68"/>
      <c r="G58" s="69"/>
      <c r="H58" s="70"/>
      <c r="I58" s="90" t="str">
        <f t="shared" si="16"/>
        <v/>
      </c>
      <c r="J58" s="57" t="str">
        <f t="shared" si="16"/>
        <v/>
      </c>
      <c r="L58" s="78"/>
      <c r="M58" s="78"/>
      <c r="N58" s="78"/>
      <c r="O58" s="78"/>
      <c r="P58" s="78"/>
      <c r="Q58" s="78"/>
      <c r="R58" s="76"/>
      <c r="S58" s="57" t="str">
        <f t="shared" si="2"/>
        <v/>
      </c>
      <c r="T58" s="81" t="str">
        <f t="shared" si="3"/>
        <v/>
      </c>
      <c r="U58" s="94" t="str">
        <f t="shared" si="4"/>
        <v/>
      </c>
      <c r="W58" s="44" t="str">
        <f t="shared" si="5"/>
        <v/>
      </c>
      <c r="X58" s="44" t="str">
        <f t="shared" si="6"/>
        <v/>
      </c>
      <c r="Y58" s="30" t="str">
        <f t="shared" ca="1" si="7"/>
        <v/>
      </c>
      <c r="Z58" s="30" t="str">
        <f t="shared" si="8"/>
        <v/>
      </c>
      <c r="AA58" s="30" t="str">
        <f t="shared" si="9"/>
        <v>N</v>
      </c>
      <c r="AB58" s="30" t="str">
        <f t="shared" si="10"/>
        <v/>
      </c>
      <c r="AC58" s="30" t="str">
        <f t="shared" si="11"/>
        <v/>
      </c>
      <c r="AD58" s="30" t="str">
        <f t="shared" si="12"/>
        <v/>
      </c>
      <c r="AE58" s="88" t="str">
        <f t="shared" si="13"/>
        <v/>
      </c>
      <c r="AF58" s="30" t="str">
        <f t="shared" si="14"/>
        <v/>
      </c>
      <c r="AG58" s="44" t="str">
        <f t="shared" si="15"/>
        <v/>
      </c>
      <c r="AH58" s="44" t="str">
        <f t="shared" si="15"/>
        <v/>
      </c>
      <c r="AI58" s="96" t="str">
        <f t="shared" si="15"/>
        <v/>
      </c>
    </row>
    <row r="59" spans="1:35" s="44" customFormat="1" x14ac:dyDescent="0.3">
      <c r="A59" s="65"/>
      <c r="B59" s="55" t="str">
        <f t="shared" ca="1" si="0"/>
        <v/>
      </c>
      <c r="C59" s="71"/>
      <c r="D59" s="67"/>
      <c r="E59" s="67"/>
      <c r="F59" s="68"/>
      <c r="G59" s="69"/>
      <c r="H59" s="70"/>
      <c r="I59" s="90" t="str">
        <f t="shared" si="16"/>
        <v/>
      </c>
      <c r="J59" s="57" t="str">
        <f t="shared" si="16"/>
        <v/>
      </c>
      <c r="L59" s="78"/>
      <c r="M59" s="78"/>
      <c r="N59" s="78"/>
      <c r="O59" s="78"/>
      <c r="P59" s="78"/>
      <c r="Q59" s="78"/>
      <c r="R59" s="76"/>
      <c r="S59" s="57" t="str">
        <f t="shared" si="2"/>
        <v/>
      </c>
      <c r="T59" s="81" t="str">
        <f t="shared" si="3"/>
        <v/>
      </c>
      <c r="U59" s="94" t="str">
        <f t="shared" si="4"/>
        <v/>
      </c>
      <c r="W59" s="44" t="str">
        <f t="shared" si="5"/>
        <v/>
      </c>
      <c r="X59" s="44" t="str">
        <f t="shared" si="6"/>
        <v/>
      </c>
      <c r="Y59" s="30" t="str">
        <f t="shared" ca="1" si="7"/>
        <v/>
      </c>
      <c r="Z59" s="30" t="str">
        <f t="shared" si="8"/>
        <v/>
      </c>
      <c r="AA59" s="30" t="str">
        <f t="shared" si="9"/>
        <v>N</v>
      </c>
      <c r="AB59" s="30" t="str">
        <f t="shared" si="10"/>
        <v/>
      </c>
      <c r="AC59" s="30" t="str">
        <f t="shared" si="11"/>
        <v/>
      </c>
      <c r="AD59" s="30" t="str">
        <f t="shared" si="12"/>
        <v/>
      </c>
      <c r="AE59" s="88" t="str">
        <f t="shared" si="13"/>
        <v/>
      </c>
      <c r="AF59" s="30" t="str">
        <f t="shared" si="14"/>
        <v/>
      </c>
      <c r="AG59" s="44" t="str">
        <f t="shared" si="15"/>
        <v/>
      </c>
      <c r="AH59" s="44" t="str">
        <f t="shared" si="15"/>
        <v/>
      </c>
      <c r="AI59" s="96" t="str">
        <f t="shared" si="15"/>
        <v/>
      </c>
    </row>
    <row r="60" spans="1:35" s="44" customFormat="1" x14ac:dyDescent="0.3">
      <c r="A60" s="65"/>
      <c r="B60" s="55" t="str">
        <f t="shared" ca="1" si="0"/>
        <v/>
      </c>
      <c r="C60" s="71"/>
      <c r="D60" s="67"/>
      <c r="E60" s="67"/>
      <c r="F60" s="68"/>
      <c r="G60" s="69"/>
      <c r="H60" s="70"/>
      <c r="I60" s="90" t="str">
        <f t="shared" si="16"/>
        <v/>
      </c>
      <c r="J60" s="57" t="str">
        <f t="shared" si="16"/>
        <v/>
      </c>
      <c r="L60" s="78"/>
      <c r="M60" s="78"/>
      <c r="N60" s="78"/>
      <c r="O60" s="78"/>
      <c r="P60" s="78"/>
      <c r="Q60" s="78"/>
      <c r="R60" s="76"/>
      <c r="S60" s="57" t="str">
        <f t="shared" si="2"/>
        <v/>
      </c>
      <c r="T60" s="81" t="str">
        <f t="shared" si="3"/>
        <v/>
      </c>
      <c r="U60" s="94" t="str">
        <f t="shared" si="4"/>
        <v/>
      </c>
      <c r="W60" s="44" t="str">
        <f t="shared" si="5"/>
        <v/>
      </c>
      <c r="X60" s="44" t="str">
        <f t="shared" si="6"/>
        <v/>
      </c>
      <c r="Y60" s="30" t="str">
        <f t="shared" ca="1" si="7"/>
        <v/>
      </c>
      <c r="Z60" s="30" t="str">
        <f t="shared" si="8"/>
        <v/>
      </c>
      <c r="AA60" s="30" t="str">
        <f t="shared" si="9"/>
        <v>N</v>
      </c>
      <c r="AB60" s="30" t="str">
        <f t="shared" si="10"/>
        <v/>
      </c>
      <c r="AC60" s="30" t="str">
        <f t="shared" si="11"/>
        <v/>
      </c>
      <c r="AD60" s="30" t="str">
        <f t="shared" si="12"/>
        <v/>
      </c>
      <c r="AE60" s="88" t="str">
        <f t="shared" si="13"/>
        <v/>
      </c>
      <c r="AF60" s="30" t="str">
        <f t="shared" si="14"/>
        <v/>
      </c>
      <c r="AG60" s="44" t="str">
        <f t="shared" si="15"/>
        <v/>
      </c>
      <c r="AH60" s="44" t="str">
        <f t="shared" si="15"/>
        <v/>
      </c>
      <c r="AI60" s="96" t="str">
        <f t="shared" si="15"/>
        <v/>
      </c>
    </row>
    <row r="61" spans="1:35" s="44" customFormat="1" x14ac:dyDescent="0.3">
      <c r="A61" s="65"/>
      <c r="B61" s="55" t="str">
        <f t="shared" ca="1" si="0"/>
        <v/>
      </c>
      <c r="C61" s="71"/>
      <c r="D61" s="67"/>
      <c r="E61" s="67"/>
      <c r="F61" s="68"/>
      <c r="G61" s="69"/>
      <c r="H61" s="70"/>
      <c r="I61" s="90" t="str">
        <f t="shared" si="16"/>
        <v/>
      </c>
      <c r="J61" s="57" t="str">
        <f t="shared" si="16"/>
        <v/>
      </c>
      <c r="L61" s="78"/>
      <c r="M61" s="78"/>
      <c r="N61" s="78"/>
      <c r="O61" s="78"/>
      <c r="P61" s="78"/>
      <c r="Q61" s="78"/>
      <c r="R61" s="76"/>
      <c r="S61" s="57" t="str">
        <f t="shared" si="2"/>
        <v/>
      </c>
      <c r="T61" s="81" t="str">
        <f t="shared" si="3"/>
        <v/>
      </c>
      <c r="U61" s="94" t="str">
        <f t="shared" si="4"/>
        <v/>
      </c>
      <c r="W61" s="44" t="str">
        <f t="shared" si="5"/>
        <v/>
      </c>
      <c r="X61" s="44" t="str">
        <f t="shared" si="6"/>
        <v/>
      </c>
      <c r="Y61" s="30" t="str">
        <f t="shared" ca="1" si="7"/>
        <v/>
      </c>
      <c r="Z61" s="30" t="str">
        <f t="shared" si="8"/>
        <v/>
      </c>
      <c r="AA61" s="30" t="str">
        <f t="shared" si="9"/>
        <v>N</v>
      </c>
      <c r="AB61" s="30" t="str">
        <f t="shared" si="10"/>
        <v/>
      </c>
      <c r="AC61" s="30" t="str">
        <f t="shared" si="11"/>
        <v/>
      </c>
      <c r="AD61" s="30" t="str">
        <f t="shared" si="12"/>
        <v/>
      </c>
      <c r="AE61" s="88" t="str">
        <f t="shared" si="13"/>
        <v/>
      </c>
      <c r="AF61" s="30" t="str">
        <f t="shared" si="14"/>
        <v/>
      </c>
      <c r="AG61" s="44" t="str">
        <f t="shared" si="15"/>
        <v/>
      </c>
      <c r="AH61" s="44" t="str">
        <f t="shared" si="15"/>
        <v/>
      </c>
      <c r="AI61" s="96" t="str">
        <f t="shared" si="15"/>
        <v/>
      </c>
    </row>
    <row r="62" spans="1:35" s="44" customFormat="1" x14ac:dyDescent="0.3">
      <c r="A62" s="65"/>
      <c r="B62" s="55" t="str">
        <f t="shared" ca="1" si="0"/>
        <v/>
      </c>
      <c r="C62" s="71"/>
      <c r="D62" s="67"/>
      <c r="E62" s="67"/>
      <c r="F62" s="68"/>
      <c r="G62" s="69"/>
      <c r="H62" s="70"/>
      <c r="I62" s="90" t="str">
        <f t="shared" si="16"/>
        <v/>
      </c>
      <c r="J62" s="57" t="str">
        <f t="shared" si="16"/>
        <v/>
      </c>
      <c r="L62" s="78"/>
      <c r="M62" s="78"/>
      <c r="N62" s="78"/>
      <c r="O62" s="78"/>
      <c r="P62" s="78"/>
      <c r="Q62" s="78"/>
      <c r="R62" s="76"/>
      <c r="S62" s="57" t="str">
        <f t="shared" si="2"/>
        <v/>
      </c>
      <c r="T62" s="81" t="str">
        <f t="shared" si="3"/>
        <v/>
      </c>
      <c r="U62" s="94" t="str">
        <f t="shared" si="4"/>
        <v/>
      </c>
      <c r="W62" s="44" t="str">
        <f t="shared" si="5"/>
        <v/>
      </c>
      <c r="X62" s="44" t="str">
        <f t="shared" si="6"/>
        <v/>
      </c>
      <c r="Y62" s="30" t="str">
        <f t="shared" ca="1" si="7"/>
        <v/>
      </c>
      <c r="Z62" s="30" t="str">
        <f t="shared" si="8"/>
        <v/>
      </c>
      <c r="AA62" s="30" t="str">
        <f t="shared" si="9"/>
        <v>N</v>
      </c>
      <c r="AB62" s="30" t="str">
        <f t="shared" si="10"/>
        <v/>
      </c>
      <c r="AC62" s="30" t="str">
        <f t="shared" si="11"/>
        <v/>
      </c>
      <c r="AD62" s="30" t="str">
        <f t="shared" si="12"/>
        <v/>
      </c>
      <c r="AE62" s="88" t="str">
        <f t="shared" si="13"/>
        <v/>
      </c>
      <c r="AF62" s="30" t="str">
        <f t="shared" si="14"/>
        <v/>
      </c>
      <c r="AG62" s="44" t="str">
        <f t="shared" si="15"/>
        <v/>
      </c>
      <c r="AH62" s="44" t="str">
        <f t="shared" si="15"/>
        <v/>
      </c>
      <c r="AI62" s="96" t="str">
        <f t="shared" si="15"/>
        <v/>
      </c>
    </row>
    <row r="63" spans="1:35" s="44" customFormat="1" x14ac:dyDescent="0.3">
      <c r="A63" s="65"/>
      <c r="B63" s="55" t="str">
        <f t="shared" ca="1" si="0"/>
        <v/>
      </c>
      <c r="C63" s="71"/>
      <c r="D63" s="67"/>
      <c r="E63" s="67"/>
      <c r="F63" s="68"/>
      <c r="G63" s="69"/>
      <c r="H63" s="70"/>
      <c r="I63" s="90" t="str">
        <f t="shared" si="16"/>
        <v/>
      </c>
      <c r="J63" s="57" t="str">
        <f t="shared" si="16"/>
        <v/>
      </c>
      <c r="L63" s="78"/>
      <c r="M63" s="78"/>
      <c r="N63" s="78"/>
      <c r="O63" s="78"/>
      <c r="P63" s="78"/>
      <c r="Q63" s="78"/>
      <c r="R63" s="76"/>
      <c r="S63" s="57" t="str">
        <f t="shared" si="2"/>
        <v/>
      </c>
      <c r="T63" s="81" t="str">
        <f t="shared" si="3"/>
        <v/>
      </c>
      <c r="U63" s="94" t="str">
        <f t="shared" si="4"/>
        <v/>
      </c>
      <c r="W63" s="44" t="str">
        <f t="shared" si="5"/>
        <v/>
      </c>
      <c r="X63" s="44" t="str">
        <f t="shared" si="6"/>
        <v/>
      </c>
      <c r="Y63" s="30" t="str">
        <f t="shared" ca="1" si="7"/>
        <v/>
      </c>
      <c r="Z63" s="30" t="str">
        <f t="shared" si="8"/>
        <v/>
      </c>
      <c r="AA63" s="30" t="str">
        <f t="shared" si="9"/>
        <v>N</v>
      </c>
      <c r="AB63" s="30" t="str">
        <f t="shared" si="10"/>
        <v/>
      </c>
      <c r="AC63" s="30" t="str">
        <f t="shared" si="11"/>
        <v/>
      </c>
      <c r="AD63" s="30" t="str">
        <f t="shared" si="12"/>
        <v/>
      </c>
      <c r="AE63" s="88" t="str">
        <f t="shared" si="13"/>
        <v/>
      </c>
      <c r="AF63" s="30" t="str">
        <f t="shared" si="14"/>
        <v/>
      </c>
      <c r="AG63" s="44" t="str">
        <f t="shared" si="15"/>
        <v/>
      </c>
      <c r="AH63" s="44" t="str">
        <f t="shared" si="15"/>
        <v/>
      </c>
      <c r="AI63" s="96" t="str">
        <f t="shared" si="15"/>
        <v/>
      </c>
    </row>
    <row r="64" spans="1:35" s="44" customFormat="1" x14ac:dyDescent="0.3">
      <c r="A64" s="65"/>
      <c r="B64" s="55" t="str">
        <f t="shared" ca="1" si="0"/>
        <v/>
      </c>
      <c r="C64" s="71"/>
      <c r="D64" s="67"/>
      <c r="E64" s="67"/>
      <c r="F64" s="68"/>
      <c r="G64" s="69"/>
      <c r="H64" s="70"/>
      <c r="I64" s="90" t="str">
        <f t="shared" si="16"/>
        <v/>
      </c>
      <c r="J64" s="57" t="str">
        <f t="shared" si="16"/>
        <v/>
      </c>
      <c r="L64" s="78"/>
      <c r="M64" s="78"/>
      <c r="N64" s="78"/>
      <c r="O64" s="78"/>
      <c r="P64" s="78"/>
      <c r="Q64" s="78"/>
      <c r="R64" s="76"/>
      <c r="S64" s="57" t="str">
        <f t="shared" si="2"/>
        <v/>
      </c>
      <c r="T64" s="81" t="str">
        <f t="shared" si="3"/>
        <v/>
      </c>
      <c r="U64" s="94" t="str">
        <f t="shared" si="4"/>
        <v/>
      </c>
      <c r="W64" s="44" t="str">
        <f t="shared" si="5"/>
        <v/>
      </c>
      <c r="X64" s="44" t="str">
        <f t="shared" si="6"/>
        <v/>
      </c>
      <c r="Y64" s="30" t="str">
        <f t="shared" ca="1" si="7"/>
        <v/>
      </c>
      <c r="Z64" s="30" t="str">
        <f t="shared" si="8"/>
        <v/>
      </c>
      <c r="AA64" s="30" t="str">
        <f t="shared" si="9"/>
        <v>N</v>
      </c>
      <c r="AB64" s="30" t="str">
        <f t="shared" si="10"/>
        <v/>
      </c>
      <c r="AC64" s="30" t="str">
        <f t="shared" si="11"/>
        <v/>
      </c>
      <c r="AD64" s="30" t="str">
        <f t="shared" si="12"/>
        <v/>
      </c>
      <c r="AE64" s="88" t="str">
        <f t="shared" si="13"/>
        <v/>
      </c>
      <c r="AF64" s="30" t="str">
        <f t="shared" si="14"/>
        <v/>
      </c>
      <c r="AG64" s="44" t="str">
        <f t="shared" si="15"/>
        <v/>
      </c>
      <c r="AH64" s="44" t="str">
        <f t="shared" si="15"/>
        <v/>
      </c>
      <c r="AI64" s="96" t="str">
        <f t="shared" si="15"/>
        <v/>
      </c>
    </row>
    <row r="65" spans="1:35" s="44" customFormat="1" x14ac:dyDescent="0.3">
      <c r="A65" s="65"/>
      <c r="B65" s="55" t="str">
        <f t="shared" ca="1" si="0"/>
        <v/>
      </c>
      <c r="C65" s="71"/>
      <c r="D65" s="67"/>
      <c r="E65" s="67"/>
      <c r="F65" s="68"/>
      <c r="G65" s="69"/>
      <c r="H65" s="70"/>
      <c r="I65" s="90" t="str">
        <f t="shared" si="16"/>
        <v/>
      </c>
      <c r="J65" s="57" t="str">
        <f t="shared" si="16"/>
        <v/>
      </c>
      <c r="L65" s="78"/>
      <c r="M65" s="78"/>
      <c r="N65" s="78"/>
      <c r="O65" s="78"/>
      <c r="P65" s="78"/>
      <c r="Q65" s="78"/>
      <c r="R65" s="76"/>
      <c r="S65" s="57" t="str">
        <f t="shared" si="2"/>
        <v/>
      </c>
      <c r="T65" s="81" t="str">
        <f t="shared" si="3"/>
        <v/>
      </c>
      <c r="U65" s="94" t="str">
        <f t="shared" si="4"/>
        <v/>
      </c>
      <c r="W65" s="44" t="str">
        <f t="shared" si="5"/>
        <v/>
      </c>
      <c r="X65" s="44" t="str">
        <f t="shared" si="6"/>
        <v/>
      </c>
      <c r="Y65" s="30" t="str">
        <f t="shared" ca="1" si="7"/>
        <v/>
      </c>
      <c r="Z65" s="30" t="str">
        <f t="shared" si="8"/>
        <v/>
      </c>
      <c r="AA65" s="30" t="str">
        <f t="shared" si="9"/>
        <v>N</v>
      </c>
      <c r="AB65" s="30" t="str">
        <f t="shared" si="10"/>
        <v/>
      </c>
      <c r="AC65" s="30" t="str">
        <f t="shared" si="11"/>
        <v/>
      </c>
      <c r="AD65" s="30" t="str">
        <f t="shared" si="12"/>
        <v/>
      </c>
      <c r="AE65" s="88" t="str">
        <f t="shared" si="13"/>
        <v/>
      </c>
      <c r="AF65" s="30" t="str">
        <f t="shared" si="14"/>
        <v/>
      </c>
      <c r="AG65" s="44" t="str">
        <f t="shared" si="15"/>
        <v/>
      </c>
      <c r="AH65" s="44" t="str">
        <f t="shared" si="15"/>
        <v/>
      </c>
      <c r="AI65" s="96" t="str">
        <f t="shared" si="15"/>
        <v/>
      </c>
    </row>
    <row r="66" spans="1:35" s="44" customFormat="1" x14ac:dyDescent="0.3">
      <c r="A66" s="65"/>
      <c r="B66" s="55" t="str">
        <f t="shared" ca="1" si="0"/>
        <v/>
      </c>
      <c r="C66" s="71"/>
      <c r="D66" s="67"/>
      <c r="E66" s="67"/>
      <c r="F66" s="68"/>
      <c r="G66" s="69"/>
      <c r="H66" s="70"/>
      <c r="I66" s="90" t="str">
        <f t="shared" si="16"/>
        <v/>
      </c>
      <c r="J66" s="57" t="str">
        <f t="shared" si="16"/>
        <v/>
      </c>
      <c r="L66" s="78"/>
      <c r="M66" s="78"/>
      <c r="N66" s="78"/>
      <c r="O66" s="78"/>
      <c r="P66" s="78"/>
      <c r="Q66" s="78"/>
      <c r="R66" s="76"/>
      <c r="S66" s="57" t="str">
        <f t="shared" si="2"/>
        <v/>
      </c>
      <c r="T66" s="81" t="str">
        <f t="shared" si="3"/>
        <v/>
      </c>
      <c r="U66" s="94" t="str">
        <f t="shared" si="4"/>
        <v/>
      </c>
      <c r="W66" s="44" t="str">
        <f t="shared" si="5"/>
        <v/>
      </c>
      <c r="X66" s="44" t="str">
        <f t="shared" si="6"/>
        <v/>
      </c>
      <c r="Y66" s="30" t="str">
        <f t="shared" ca="1" si="7"/>
        <v/>
      </c>
      <c r="Z66" s="30" t="str">
        <f t="shared" si="8"/>
        <v/>
      </c>
      <c r="AA66" s="30" t="str">
        <f t="shared" si="9"/>
        <v>N</v>
      </c>
      <c r="AB66" s="30" t="str">
        <f t="shared" si="10"/>
        <v/>
      </c>
      <c r="AC66" s="30" t="str">
        <f t="shared" si="11"/>
        <v/>
      </c>
      <c r="AD66" s="30" t="str">
        <f t="shared" si="12"/>
        <v/>
      </c>
      <c r="AE66" s="88" t="str">
        <f t="shared" si="13"/>
        <v/>
      </c>
      <c r="AF66" s="30" t="str">
        <f t="shared" si="14"/>
        <v/>
      </c>
      <c r="AG66" s="44" t="str">
        <f t="shared" si="15"/>
        <v/>
      </c>
      <c r="AH66" s="44" t="str">
        <f t="shared" si="15"/>
        <v/>
      </c>
      <c r="AI66" s="96" t="str">
        <f t="shared" si="15"/>
        <v/>
      </c>
    </row>
    <row r="67" spans="1:35" s="44" customFormat="1" x14ac:dyDescent="0.3">
      <c r="A67" s="65"/>
      <c r="B67" s="55" t="str">
        <f t="shared" ca="1" si="0"/>
        <v/>
      </c>
      <c r="C67" s="71"/>
      <c r="D67" s="67"/>
      <c r="E67" s="67"/>
      <c r="F67" s="68"/>
      <c r="G67" s="69"/>
      <c r="H67" s="70"/>
      <c r="I67" s="90" t="str">
        <f t="shared" si="16"/>
        <v/>
      </c>
      <c r="J67" s="57" t="str">
        <f t="shared" si="16"/>
        <v/>
      </c>
      <c r="L67" s="78"/>
      <c r="M67" s="78"/>
      <c r="N67" s="78"/>
      <c r="O67" s="78"/>
      <c r="P67" s="78"/>
      <c r="Q67" s="78"/>
      <c r="R67" s="76"/>
      <c r="S67" s="57" t="str">
        <f t="shared" si="2"/>
        <v/>
      </c>
      <c r="T67" s="81" t="str">
        <f t="shared" si="3"/>
        <v/>
      </c>
      <c r="U67" s="94" t="str">
        <f t="shared" si="4"/>
        <v/>
      </c>
      <c r="W67" s="44" t="str">
        <f t="shared" si="5"/>
        <v/>
      </c>
      <c r="X67" s="44" t="str">
        <f t="shared" si="6"/>
        <v/>
      </c>
      <c r="Y67" s="30" t="str">
        <f t="shared" ca="1" si="7"/>
        <v/>
      </c>
      <c r="Z67" s="30" t="str">
        <f t="shared" si="8"/>
        <v/>
      </c>
      <c r="AA67" s="30" t="str">
        <f t="shared" si="9"/>
        <v>N</v>
      </c>
      <c r="AB67" s="30" t="str">
        <f t="shared" si="10"/>
        <v/>
      </c>
      <c r="AC67" s="30" t="str">
        <f t="shared" si="11"/>
        <v/>
      </c>
      <c r="AD67" s="30" t="str">
        <f t="shared" si="12"/>
        <v/>
      </c>
      <c r="AE67" s="88" t="str">
        <f t="shared" si="13"/>
        <v/>
      </c>
      <c r="AF67" s="30" t="str">
        <f t="shared" si="14"/>
        <v/>
      </c>
      <c r="AG67" s="44" t="str">
        <f t="shared" si="15"/>
        <v/>
      </c>
      <c r="AH67" s="44" t="str">
        <f t="shared" si="15"/>
        <v/>
      </c>
      <c r="AI67" s="96" t="str">
        <f t="shared" si="15"/>
        <v/>
      </c>
    </row>
    <row r="68" spans="1:35" s="44" customFormat="1" x14ac:dyDescent="0.3">
      <c r="A68" s="65"/>
      <c r="B68" s="55" t="str">
        <f t="shared" ca="1" si="0"/>
        <v/>
      </c>
      <c r="C68" s="71"/>
      <c r="D68" s="67"/>
      <c r="E68" s="67"/>
      <c r="F68" s="68"/>
      <c r="G68" s="69"/>
      <c r="H68" s="70"/>
      <c r="I68" s="90" t="str">
        <f t="shared" si="16"/>
        <v/>
      </c>
      <c r="J68" s="57" t="str">
        <f t="shared" si="16"/>
        <v/>
      </c>
      <c r="L68" s="78"/>
      <c r="M68" s="78"/>
      <c r="N68" s="78"/>
      <c r="O68" s="78"/>
      <c r="P68" s="78"/>
      <c r="Q68" s="78"/>
      <c r="R68" s="76"/>
      <c r="S68" s="57" t="str">
        <f t="shared" si="2"/>
        <v/>
      </c>
      <c r="T68" s="81" t="str">
        <f t="shared" si="3"/>
        <v/>
      </c>
      <c r="U68" s="94" t="str">
        <f t="shared" si="4"/>
        <v/>
      </c>
      <c r="W68" s="44" t="str">
        <f t="shared" si="5"/>
        <v/>
      </c>
      <c r="X68" s="44" t="str">
        <f t="shared" si="6"/>
        <v/>
      </c>
      <c r="Y68" s="30" t="str">
        <f t="shared" ca="1" si="7"/>
        <v/>
      </c>
      <c r="Z68" s="30" t="str">
        <f t="shared" si="8"/>
        <v/>
      </c>
      <c r="AA68" s="30" t="str">
        <f t="shared" si="9"/>
        <v>N</v>
      </c>
      <c r="AB68" s="30" t="str">
        <f t="shared" si="10"/>
        <v/>
      </c>
      <c r="AC68" s="30" t="str">
        <f t="shared" si="11"/>
        <v/>
      </c>
      <c r="AD68" s="30" t="str">
        <f t="shared" si="12"/>
        <v/>
      </c>
      <c r="AE68" s="88" t="str">
        <f t="shared" si="13"/>
        <v/>
      </c>
      <c r="AF68" s="30" t="str">
        <f t="shared" si="14"/>
        <v/>
      </c>
      <c r="AG68" s="44" t="str">
        <f t="shared" si="15"/>
        <v/>
      </c>
      <c r="AH68" s="44" t="str">
        <f t="shared" si="15"/>
        <v/>
      </c>
      <c r="AI68" s="96" t="str">
        <f t="shared" si="15"/>
        <v/>
      </c>
    </row>
    <row r="69" spans="1:35" s="44" customFormat="1" x14ac:dyDescent="0.3">
      <c r="A69" s="65"/>
      <c r="B69" s="55" t="str">
        <f t="shared" ca="1" si="0"/>
        <v/>
      </c>
      <c r="C69" s="71"/>
      <c r="D69" s="67"/>
      <c r="E69" s="67"/>
      <c r="F69" s="68"/>
      <c r="G69" s="69"/>
      <c r="H69" s="70"/>
      <c r="I69" s="90" t="str">
        <f t="shared" si="16"/>
        <v/>
      </c>
      <c r="J69" s="57" t="str">
        <f t="shared" si="16"/>
        <v/>
      </c>
      <c r="L69" s="78"/>
      <c r="M69" s="78"/>
      <c r="N69" s="78"/>
      <c r="O69" s="78"/>
      <c r="P69" s="78"/>
      <c r="Q69" s="78"/>
      <c r="R69" s="76"/>
      <c r="S69" s="57" t="str">
        <f t="shared" si="2"/>
        <v/>
      </c>
      <c r="T69" s="81" t="str">
        <f t="shared" si="3"/>
        <v/>
      </c>
      <c r="U69" s="94" t="str">
        <f t="shared" si="4"/>
        <v/>
      </c>
      <c r="W69" s="44" t="str">
        <f t="shared" si="5"/>
        <v/>
      </c>
      <c r="X69" s="44" t="str">
        <f t="shared" si="6"/>
        <v/>
      </c>
      <c r="Y69" s="30" t="str">
        <f t="shared" ca="1" si="7"/>
        <v/>
      </c>
      <c r="Z69" s="30" t="str">
        <f t="shared" si="8"/>
        <v/>
      </c>
      <c r="AA69" s="30" t="str">
        <f t="shared" si="9"/>
        <v>N</v>
      </c>
      <c r="AB69" s="30" t="str">
        <f t="shared" si="10"/>
        <v/>
      </c>
      <c r="AC69" s="30" t="str">
        <f t="shared" si="11"/>
        <v/>
      </c>
      <c r="AD69" s="30" t="str">
        <f t="shared" si="12"/>
        <v/>
      </c>
      <c r="AE69" s="88" t="str">
        <f t="shared" si="13"/>
        <v/>
      </c>
      <c r="AF69" s="30" t="str">
        <f t="shared" si="14"/>
        <v/>
      </c>
      <c r="AG69" s="44" t="str">
        <f t="shared" si="15"/>
        <v/>
      </c>
      <c r="AH69" s="44" t="str">
        <f t="shared" si="15"/>
        <v/>
      </c>
      <c r="AI69" s="96" t="str">
        <f t="shared" si="15"/>
        <v/>
      </c>
    </row>
    <row r="70" spans="1:35" s="44" customFormat="1" x14ac:dyDescent="0.3">
      <c r="A70" s="65"/>
      <c r="B70" s="55" t="str">
        <f t="shared" ca="1" si="0"/>
        <v/>
      </c>
      <c r="C70" s="71"/>
      <c r="D70" s="67"/>
      <c r="E70" s="67"/>
      <c r="F70" s="68"/>
      <c r="G70" s="69"/>
      <c r="H70" s="70"/>
      <c r="I70" s="90" t="str">
        <f t="shared" si="16"/>
        <v/>
      </c>
      <c r="J70" s="57" t="str">
        <f t="shared" si="16"/>
        <v/>
      </c>
      <c r="L70" s="78"/>
      <c r="M70" s="78"/>
      <c r="N70" s="78"/>
      <c r="O70" s="78"/>
      <c r="P70" s="78"/>
      <c r="Q70" s="78"/>
      <c r="R70" s="76"/>
      <c r="S70" s="57" t="str">
        <f t="shared" si="2"/>
        <v/>
      </c>
      <c r="T70" s="81" t="str">
        <f t="shared" si="3"/>
        <v/>
      </c>
      <c r="U70" s="94" t="str">
        <f t="shared" si="4"/>
        <v/>
      </c>
      <c r="W70" s="44" t="str">
        <f t="shared" si="5"/>
        <v/>
      </c>
      <c r="X70" s="44" t="str">
        <f t="shared" si="6"/>
        <v/>
      </c>
      <c r="Y70" s="30" t="str">
        <f t="shared" ca="1" si="7"/>
        <v/>
      </c>
      <c r="Z70" s="30" t="str">
        <f t="shared" si="8"/>
        <v/>
      </c>
      <c r="AA70" s="30" t="str">
        <f t="shared" si="9"/>
        <v>N</v>
      </c>
      <c r="AB70" s="30" t="str">
        <f t="shared" si="10"/>
        <v/>
      </c>
      <c r="AC70" s="30" t="str">
        <f t="shared" si="11"/>
        <v/>
      </c>
      <c r="AD70" s="30" t="str">
        <f t="shared" si="12"/>
        <v/>
      </c>
      <c r="AE70" s="88" t="str">
        <f t="shared" si="13"/>
        <v/>
      </c>
      <c r="AF70" s="30" t="str">
        <f t="shared" si="14"/>
        <v/>
      </c>
      <c r="AG70" s="44" t="str">
        <f t="shared" si="15"/>
        <v/>
      </c>
      <c r="AH70" s="44" t="str">
        <f t="shared" si="15"/>
        <v/>
      </c>
      <c r="AI70" s="96" t="str">
        <f t="shared" si="15"/>
        <v/>
      </c>
    </row>
    <row r="71" spans="1:35" s="44" customFormat="1" x14ac:dyDescent="0.3">
      <c r="A71" s="65"/>
      <c r="B71" s="55" t="str">
        <f t="shared" ref="B71:B134" ca="1" si="17">Y71</f>
        <v/>
      </c>
      <c r="C71" s="71"/>
      <c r="D71" s="67"/>
      <c r="E71" s="67"/>
      <c r="F71" s="68"/>
      <c r="G71" s="69"/>
      <c r="H71" s="70"/>
      <c r="I71" s="90" t="str">
        <f t="shared" si="16"/>
        <v/>
      </c>
      <c r="J71" s="57" t="str">
        <f t="shared" si="16"/>
        <v/>
      </c>
      <c r="L71" s="78"/>
      <c r="M71" s="78"/>
      <c r="N71" s="78"/>
      <c r="O71" s="78"/>
      <c r="P71" s="78"/>
      <c r="Q71" s="78"/>
      <c r="R71" s="76"/>
      <c r="S71" s="57" t="str">
        <f t="shared" ref="S71:S134" si="18">IF(C71="","",
IF(OR(A65="x",RIGHT(C71,1)=":"),"",
IF(COUNTA(L71:Q71)&gt;1,"Invalid",
IF(L71="x",$L$6,IF(M71="x",$M$6,IF(N71="x",$N$6,IF(O71="x",$O$6,IF(P71="x",$P$6,IF(Q71="x",$Q$6,"")))))))))</f>
        <v/>
      </c>
      <c r="T71" s="81" t="str">
        <f t="shared" ref="T71:T134" si="19">IF(C71="","",IF(OR(S71="Invalid",ISERROR(VLOOKUP(J71,PRIFactor,2,FALSE))),"",VLOOKUP(J71,PRIFactor,2,FALSE)))</f>
        <v/>
      </c>
      <c r="U71" s="94" t="str">
        <f t="shared" ref="U71:U134" si="20">IF(OR(S71="Invalid",S71="",T71=""),"",T71*VLOOKUP(S71,RespFactor,2,FALSE))</f>
        <v/>
      </c>
      <c r="W71" s="44" t="str">
        <f t="shared" ref="W71:W134" si="21">IF(C71="","",$A$3)</f>
        <v/>
      </c>
      <c r="X71" s="44" t="str">
        <f t="shared" ref="X71:X134" si="22">IF(C71="","",IF(A71="x",C71,X70))</f>
        <v/>
      </c>
      <c r="Y71" s="30" t="str">
        <f t="shared" ref="Y71:Y134" ca="1" si="23">IF(C71="","",IF(ROW()=7,$A$3,
IF(AND(ROW()=8,G71&lt;&gt;"D"),$A$3&amp;"1",
IF(AND(ROW()=8,G75="D"),$A$3&amp;"0",
IF(OR(RIGHT(C71,1)=":",G71="D",A71="x"),
INDIRECT(ADDRESS(ROW()-1,COLUMN())),
$A$3&amp;VALUE(MID(INDIRECT(ADDRESS(ROW()-1,COLUMN())),3,3)+1))))))</f>
        <v/>
      </c>
      <c r="Z71" s="30" t="str">
        <f t="shared" ref="Z71:Z134" si="24">IF(C71="","",IF(A71="x","S",IF(RIGHT(C71,1)=":","SS","R")))</f>
        <v/>
      </c>
      <c r="AA71" s="30" t="str">
        <f t="shared" ref="AA71:AA134" si="25">IF(Z71&lt;&gt;"R","N",
        IF(G71="D","N","Y"))</f>
        <v>N</v>
      </c>
      <c r="AB71" s="30" t="str">
        <f t="shared" ref="AB71:AB134" si="26">IF(AA71="N","",D71)</f>
        <v/>
      </c>
      <c r="AC71" s="30" t="str">
        <f t="shared" ref="AC71:AC134" si="27">IF(AA71="N","",E71)</f>
        <v/>
      </c>
      <c r="AD71" s="30" t="str">
        <f t="shared" ref="AD71:AD134" si="28">IF(AA71="N","",IF(H71="Critical","x",0))</f>
        <v/>
      </c>
      <c r="AE71" s="88" t="str">
        <f t="shared" ref="AE71:AE134" si="29">IF(OR(AA71="N",C71=""),"",
  ROUND(MAX(MinScore,((3*MaxScore*E71^2)/(5*MaxRate^2))+
  ((2*MaxScore*E71)/(5*MaxRate))-
  ((3*MaxScore*D71^2)/(5*MaxRate^2))-
  ((2*MaxScore*D71)/(5*MaxRate))),3))</f>
        <v/>
      </c>
      <c r="AF71" s="30" t="str">
        <f t="shared" ref="AF71:AF134" si="30">IF(AA71="N","",IF(H71="Critical","C",VLOOKUP(E71/MaxRate,PRI,6)))</f>
        <v/>
      </c>
      <c r="AG71" s="44" t="str">
        <f t="shared" ref="AG71:AI134" si="31">S71</f>
        <v/>
      </c>
      <c r="AH71" s="44" t="str">
        <f t="shared" si="31"/>
        <v/>
      </c>
      <c r="AI71" s="96" t="str">
        <f t="shared" si="31"/>
        <v/>
      </c>
    </row>
    <row r="72" spans="1:35" s="44" customFormat="1" x14ac:dyDescent="0.3">
      <c r="A72" s="65"/>
      <c r="B72" s="55" t="str">
        <f t="shared" ca="1" si="17"/>
        <v/>
      </c>
      <c r="C72" s="71"/>
      <c r="D72" s="67"/>
      <c r="E72" s="67"/>
      <c r="F72" s="68"/>
      <c r="G72" s="69"/>
      <c r="H72" s="70"/>
      <c r="I72" s="90" t="str">
        <f t="shared" si="16"/>
        <v/>
      </c>
      <c r="J72" s="57" t="str">
        <f t="shared" si="16"/>
        <v/>
      </c>
      <c r="L72" s="78"/>
      <c r="M72" s="78"/>
      <c r="N72" s="78"/>
      <c r="O72" s="78"/>
      <c r="P72" s="78"/>
      <c r="Q72" s="78"/>
      <c r="R72" s="76"/>
      <c r="S72" s="57" t="str">
        <f t="shared" si="18"/>
        <v/>
      </c>
      <c r="T72" s="81" t="str">
        <f t="shared" si="19"/>
        <v/>
      </c>
      <c r="U72" s="94" t="str">
        <f t="shared" si="20"/>
        <v/>
      </c>
      <c r="W72" s="44" t="str">
        <f t="shared" si="21"/>
        <v/>
      </c>
      <c r="X72" s="44" t="str">
        <f t="shared" si="22"/>
        <v/>
      </c>
      <c r="Y72" s="30" t="str">
        <f t="shared" ca="1" si="23"/>
        <v/>
      </c>
      <c r="Z72" s="30" t="str">
        <f t="shared" si="24"/>
        <v/>
      </c>
      <c r="AA72" s="30" t="str">
        <f t="shared" si="25"/>
        <v>N</v>
      </c>
      <c r="AB72" s="30" t="str">
        <f t="shared" si="26"/>
        <v/>
      </c>
      <c r="AC72" s="30" t="str">
        <f t="shared" si="27"/>
        <v/>
      </c>
      <c r="AD72" s="30" t="str">
        <f t="shared" si="28"/>
        <v/>
      </c>
      <c r="AE72" s="88" t="str">
        <f t="shared" si="29"/>
        <v/>
      </c>
      <c r="AF72" s="30" t="str">
        <f t="shared" si="30"/>
        <v/>
      </c>
      <c r="AG72" s="44" t="str">
        <f t="shared" si="31"/>
        <v/>
      </c>
      <c r="AH72" s="44" t="str">
        <f t="shared" si="31"/>
        <v/>
      </c>
      <c r="AI72" s="96" t="str">
        <f t="shared" si="31"/>
        <v/>
      </c>
    </row>
    <row r="73" spans="1:35" s="44" customFormat="1" x14ac:dyDescent="0.3">
      <c r="A73" s="65"/>
      <c r="B73" s="55" t="str">
        <f t="shared" ca="1" si="17"/>
        <v/>
      </c>
      <c r="C73" s="71"/>
      <c r="D73" s="67"/>
      <c r="E73" s="67"/>
      <c r="F73" s="68"/>
      <c r="G73" s="69"/>
      <c r="H73" s="70"/>
      <c r="I73" s="90" t="str">
        <f t="shared" si="16"/>
        <v/>
      </c>
      <c r="J73" s="57" t="str">
        <f t="shared" si="16"/>
        <v/>
      </c>
      <c r="L73" s="78"/>
      <c r="M73" s="78"/>
      <c r="N73" s="78"/>
      <c r="O73" s="78"/>
      <c r="P73" s="78"/>
      <c r="Q73" s="78"/>
      <c r="R73" s="76"/>
      <c r="S73" s="57" t="str">
        <f t="shared" si="18"/>
        <v/>
      </c>
      <c r="T73" s="81" t="str">
        <f t="shared" si="19"/>
        <v/>
      </c>
      <c r="U73" s="94" t="str">
        <f t="shared" si="20"/>
        <v/>
      </c>
      <c r="W73" s="44" t="str">
        <f t="shared" si="21"/>
        <v/>
      </c>
      <c r="X73" s="44" t="str">
        <f t="shared" si="22"/>
        <v/>
      </c>
      <c r="Y73" s="30" t="str">
        <f t="shared" ca="1" si="23"/>
        <v/>
      </c>
      <c r="Z73" s="30" t="str">
        <f t="shared" si="24"/>
        <v/>
      </c>
      <c r="AA73" s="30" t="str">
        <f t="shared" si="25"/>
        <v>N</v>
      </c>
      <c r="AB73" s="30" t="str">
        <f t="shared" si="26"/>
        <v/>
      </c>
      <c r="AC73" s="30" t="str">
        <f t="shared" si="27"/>
        <v/>
      </c>
      <c r="AD73" s="30" t="str">
        <f t="shared" si="28"/>
        <v/>
      </c>
      <c r="AE73" s="88" t="str">
        <f t="shared" si="29"/>
        <v/>
      </c>
      <c r="AF73" s="30" t="str">
        <f t="shared" si="30"/>
        <v/>
      </c>
      <c r="AG73" s="44" t="str">
        <f t="shared" si="31"/>
        <v/>
      </c>
      <c r="AH73" s="44" t="str">
        <f t="shared" si="31"/>
        <v/>
      </c>
      <c r="AI73" s="96" t="str">
        <f t="shared" si="31"/>
        <v/>
      </c>
    </row>
    <row r="74" spans="1:35" s="44" customFormat="1" x14ac:dyDescent="0.3">
      <c r="A74" s="65"/>
      <c r="B74" s="55" t="str">
        <f t="shared" ca="1" si="17"/>
        <v/>
      </c>
      <c r="C74" s="71"/>
      <c r="D74" s="67"/>
      <c r="E74" s="67"/>
      <c r="F74" s="68"/>
      <c r="G74" s="69"/>
      <c r="H74" s="70"/>
      <c r="I74" s="90" t="str">
        <f t="shared" si="16"/>
        <v/>
      </c>
      <c r="J74" s="57" t="str">
        <f t="shared" si="16"/>
        <v/>
      </c>
      <c r="L74" s="78"/>
      <c r="M74" s="78"/>
      <c r="N74" s="78"/>
      <c r="O74" s="78"/>
      <c r="P74" s="78"/>
      <c r="Q74" s="78"/>
      <c r="R74" s="76"/>
      <c r="S74" s="57" t="str">
        <f t="shared" si="18"/>
        <v/>
      </c>
      <c r="T74" s="81" t="str">
        <f t="shared" si="19"/>
        <v/>
      </c>
      <c r="U74" s="94" t="str">
        <f t="shared" si="20"/>
        <v/>
      </c>
      <c r="W74" s="44" t="str">
        <f t="shared" si="21"/>
        <v/>
      </c>
      <c r="X74" s="44" t="str">
        <f t="shared" si="22"/>
        <v/>
      </c>
      <c r="Y74" s="30" t="str">
        <f t="shared" ca="1" si="23"/>
        <v/>
      </c>
      <c r="Z74" s="30" t="str">
        <f t="shared" si="24"/>
        <v/>
      </c>
      <c r="AA74" s="30" t="str">
        <f t="shared" si="25"/>
        <v>N</v>
      </c>
      <c r="AB74" s="30" t="str">
        <f t="shared" si="26"/>
        <v/>
      </c>
      <c r="AC74" s="30" t="str">
        <f t="shared" si="27"/>
        <v/>
      </c>
      <c r="AD74" s="30" t="str">
        <f t="shared" si="28"/>
        <v/>
      </c>
      <c r="AE74" s="88" t="str">
        <f t="shared" si="29"/>
        <v/>
      </c>
      <c r="AF74" s="30" t="str">
        <f t="shared" si="30"/>
        <v/>
      </c>
      <c r="AG74" s="44" t="str">
        <f t="shared" si="31"/>
        <v/>
      </c>
      <c r="AH74" s="44" t="str">
        <f t="shared" si="31"/>
        <v/>
      </c>
      <c r="AI74" s="96" t="str">
        <f t="shared" si="31"/>
        <v/>
      </c>
    </row>
    <row r="75" spans="1:35" s="44" customFormat="1" x14ac:dyDescent="0.3">
      <c r="A75" s="65"/>
      <c r="B75" s="55" t="str">
        <f t="shared" ca="1" si="17"/>
        <v/>
      </c>
      <c r="C75" s="71"/>
      <c r="D75" s="67"/>
      <c r="E75" s="67"/>
      <c r="F75" s="68"/>
      <c r="G75" s="69"/>
      <c r="H75" s="70"/>
      <c r="I75" s="90" t="str">
        <f t="shared" si="16"/>
        <v/>
      </c>
      <c r="J75" s="57" t="str">
        <f t="shared" si="16"/>
        <v/>
      </c>
      <c r="L75" s="78"/>
      <c r="M75" s="78"/>
      <c r="N75" s="78"/>
      <c r="O75" s="78"/>
      <c r="P75" s="78"/>
      <c r="Q75" s="78"/>
      <c r="R75" s="76"/>
      <c r="S75" s="57" t="str">
        <f t="shared" si="18"/>
        <v/>
      </c>
      <c r="T75" s="81" t="str">
        <f t="shared" si="19"/>
        <v/>
      </c>
      <c r="U75" s="94" t="str">
        <f t="shared" si="20"/>
        <v/>
      </c>
      <c r="W75" s="44" t="str">
        <f t="shared" si="21"/>
        <v/>
      </c>
      <c r="X75" s="44" t="str">
        <f t="shared" si="22"/>
        <v/>
      </c>
      <c r="Y75" s="30" t="str">
        <f t="shared" ca="1" si="23"/>
        <v/>
      </c>
      <c r="Z75" s="30" t="str">
        <f t="shared" si="24"/>
        <v/>
      </c>
      <c r="AA75" s="30" t="str">
        <f t="shared" si="25"/>
        <v>N</v>
      </c>
      <c r="AB75" s="30" t="str">
        <f t="shared" si="26"/>
        <v/>
      </c>
      <c r="AC75" s="30" t="str">
        <f t="shared" si="27"/>
        <v/>
      </c>
      <c r="AD75" s="30" t="str">
        <f t="shared" si="28"/>
        <v/>
      </c>
      <c r="AE75" s="88" t="str">
        <f t="shared" si="29"/>
        <v/>
      </c>
      <c r="AF75" s="30" t="str">
        <f t="shared" si="30"/>
        <v/>
      </c>
      <c r="AG75" s="44" t="str">
        <f t="shared" si="31"/>
        <v/>
      </c>
      <c r="AH75" s="44" t="str">
        <f t="shared" si="31"/>
        <v/>
      </c>
      <c r="AI75" s="96" t="str">
        <f t="shared" si="31"/>
        <v/>
      </c>
    </row>
    <row r="76" spans="1:35" s="44" customFormat="1" x14ac:dyDescent="0.3">
      <c r="A76" s="65"/>
      <c r="B76" s="55" t="str">
        <f t="shared" ca="1" si="17"/>
        <v/>
      </c>
      <c r="C76" s="71"/>
      <c r="D76" s="67"/>
      <c r="E76" s="67"/>
      <c r="F76" s="68"/>
      <c r="G76" s="69"/>
      <c r="H76" s="70"/>
      <c r="I76" s="90" t="str">
        <f t="shared" si="16"/>
        <v/>
      </c>
      <c r="J76" s="57" t="str">
        <f t="shared" si="16"/>
        <v/>
      </c>
      <c r="L76" s="78"/>
      <c r="M76" s="78"/>
      <c r="N76" s="78"/>
      <c r="O76" s="78"/>
      <c r="P76" s="78"/>
      <c r="Q76" s="78"/>
      <c r="R76" s="76"/>
      <c r="S76" s="57" t="str">
        <f t="shared" si="18"/>
        <v/>
      </c>
      <c r="T76" s="81" t="str">
        <f t="shared" si="19"/>
        <v/>
      </c>
      <c r="U76" s="94" t="str">
        <f t="shared" si="20"/>
        <v/>
      </c>
      <c r="W76" s="44" t="str">
        <f t="shared" si="21"/>
        <v/>
      </c>
      <c r="X76" s="44" t="str">
        <f t="shared" si="22"/>
        <v/>
      </c>
      <c r="Y76" s="30" t="str">
        <f t="shared" ca="1" si="23"/>
        <v/>
      </c>
      <c r="Z76" s="30" t="str">
        <f t="shared" si="24"/>
        <v/>
      </c>
      <c r="AA76" s="30" t="str">
        <f t="shared" si="25"/>
        <v>N</v>
      </c>
      <c r="AB76" s="30" t="str">
        <f t="shared" si="26"/>
        <v/>
      </c>
      <c r="AC76" s="30" t="str">
        <f t="shared" si="27"/>
        <v/>
      </c>
      <c r="AD76" s="30" t="str">
        <f t="shared" si="28"/>
        <v/>
      </c>
      <c r="AE76" s="88" t="str">
        <f t="shared" si="29"/>
        <v/>
      </c>
      <c r="AF76" s="30" t="str">
        <f t="shared" si="30"/>
        <v/>
      </c>
      <c r="AG76" s="44" t="str">
        <f t="shared" si="31"/>
        <v/>
      </c>
      <c r="AH76" s="44" t="str">
        <f t="shared" si="31"/>
        <v/>
      </c>
      <c r="AI76" s="96" t="str">
        <f t="shared" si="31"/>
        <v/>
      </c>
    </row>
    <row r="77" spans="1:35" s="44" customFormat="1" x14ac:dyDescent="0.3">
      <c r="A77" s="65"/>
      <c r="B77" s="55" t="str">
        <f t="shared" ca="1" si="17"/>
        <v/>
      </c>
      <c r="C77" s="71"/>
      <c r="D77" s="67"/>
      <c r="E77" s="67"/>
      <c r="F77" s="68"/>
      <c r="G77" s="69"/>
      <c r="H77" s="70"/>
      <c r="I77" s="90" t="str">
        <f t="shared" si="16"/>
        <v/>
      </c>
      <c r="J77" s="57" t="str">
        <f t="shared" si="16"/>
        <v/>
      </c>
      <c r="L77" s="78"/>
      <c r="M77" s="78"/>
      <c r="N77" s="78"/>
      <c r="O77" s="78"/>
      <c r="P77" s="78"/>
      <c r="Q77" s="78"/>
      <c r="R77" s="76"/>
      <c r="S77" s="57" t="str">
        <f t="shared" si="18"/>
        <v/>
      </c>
      <c r="T77" s="81" t="str">
        <f t="shared" si="19"/>
        <v/>
      </c>
      <c r="U77" s="94" t="str">
        <f t="shared" si="20"/>
        <v/>
      </c>
      <c r="W77" s="44" t="str">
        <f t="shared" si="21"/>
        <v/>
      </c>
      <c r="X77" s="44" t="str">
        <f t="shared" si="22"/>
        <v/>
      </c>
      <c r="Y77" s="30" t="str">
        <f t="shared" ca="1" si="23"/>
        <v/>
      </c>
      <c r="Z77" s="30" t="str">
        <f t="shared" si="24"/>
        <v/>
      </c>
      <c r="AA77" s="30" t="str">
        <f t="shared" si="25"/>
        <v>N</v>
      </c>
      <c r="AB77" s="30" t="str">
        <f t="shared" si="26"/>
        <v/>
      </c>
      <c r="AC77" s="30" t="str">
        <f t="shared" si="27"/>
        <v/>
      </c>
      <c r="AD77" s="30" t="str">
        <f t="shared" si="28"/>
        <v/>
      </c>
      <c r="AE77" s="88" t="str">
        <f t="shared" si="29"/>
        <v/>
      </c>
      <c r="AF77" s="30" t="str">
        <f t="shared" si="30"/>
        <v/>
      </c>
      <c r="AG77" s="44" t="str">
        <f t="shared" si="31"/>
        <v/>
      </c>
      <c r="AH77" s="44" t="str">
        <f t="shared" si="31"/>
        <v/>
      </c>
      <c r="AI77" s="96" t="str">
        <f t="shared" si="31"/>
        <v/>
      </c>
    </row>
    <row r="78" spans="1:35" s="44" customFormat="1" x14ac:dyDescent="0.3">
      <c r="A78" s="65"/>
      <c r="B78" s="55" t="str">
        <f t="shared" ca="1" si="17"/>
        <v/>
      </c>
      <c r="C78" s="71"/>
      <c r="D78" s="67"/>
      <c r="E78" s="67"/>
      <c r="F78" s="68"/>
      <c r="G78" s="69"/>
      <c r="H78" s="70"/>
      <c r="I78" s="90" t="str">
        <f t="shared" si="16"/>
        <v/>
      </c>
      <c r="J78" s="57" t="str">
        <f t="shared" si="16"/>
        <v/>
      </c>
      <c r="L78" s="78"/>
      <c r="M78" s="78"/>
      <c r="N78" s="78"/>
      <c r="O78" s="78"/>
      <c r="P78" s="78"/>
      <c r="Q78" s="78"/>
      <c r="R78" s="76"/>
      <c r="S78" s="57" t="str">
        <f t="shared" si="18"/>
        <v/>
      </c>
      <c r="T78" s="81" t="str">
        <f t="shared" si="19"/>
        <v/>
      </c>
      <c r="U78" s="94" t="str">
        <f t="shared" si="20"/>
        <v/>
      </c>
      <c r="W78" s="44" t="str">
        <f t="shared" si="21"/>
        <v/>
      </c>
      <c r="X78" s="44" t="str">
        <f t="shared" si="22"/>
        <v/>
      </c>
      <c r="Y78" s="30" t="str">
        <f t="shared" ca="1" si="23"/>
        <v/>
      </c>
      <c r="Z78" s="30" t="str">
        <f t="shared" si="24"/>
        <v/>
      </c>
      <c r="AA78" s="30" t="str">
        <f t="shared" si="25"/>
        <v>N</v>
      </c>
      <c r="AB78" s="30" t="str">
        <f t="shared" si="26"/>
        <v/>
      </c>
      <c r="AC78" s="30" t="str">
        <f t="shared" si="27"/>
        <v/>
      </c>
      <c r="AD78" s="30" t="str">
        <f t="shared" si="28"/>
        <v/>
      </c>
      <c r="AE78" s="88" t="str">
        <f t="shared" si="29"/>
        <v/>
      </c>
      <c r="AF78" s="30" t="str">
        <f t="shared" si="30"/>
        <v/>
      </c>
      <c r="AG78" s="44" t="str">
        <f t="shared" si="31"/>
        <v/>
      </c>
      <c r="AH78" s="44" t="str">
        <f t="shared" si="31"/>
        <v/>
      </c>
      <c r="AI78" s="96" t="str">
        <f t="shared" si="31"/>
        <v/>
      </c>
    </row>
    <row r="79" spans="1:35" s="44" customFormat="1" x14ac:dyDescent="0.3">
      <c r="A79" s="65"/>
      <c r="B79" s="55" t="str">
        <f t="shared" ca="1" si="17"/>
        <v/>
      </c>
      <c r="C79" s="71"/>
      <c r="D79" s="67"/>
      <c r="E79" s="67"/>
      <c r="F79" s="68"/>
      <c r="G79" s="69"/>
      <c r="H79" s="70"/>
      <c r="I79" s="90" t="str">
        <f t="shared" si="16"/>
        <v/>
      </c>
      <c r="J79" s="57" t="str">
        <f t="shared" si="16"/>
        <v/>
      </c>
      <c r="L79" s="78"/>
      <c r="M79" s="78"/>
      <c r="N79" s="78"/>
      <c r="O79" s="78"/>
      <c r="P79" s="78"/>
      <c r="Q79" s="78"/>
      <c r="R79" s="76"/>
      <c r="S79" s="57" t="str">
        <f t="shared" si="18"/>
        <v/>
      </c>
      <c r="T79" s="81" t="str">
        <f t="shared" si="19"/>
        <v/>
      </c>
      <c r="U79" s="94" t="str">
        <f t="shared" si="20"/>
        <v/>
      </c>
      <c r="W79" s="44" t="str">
        <f t="shared" si="21"/>
        <v/>
      </c>
      <c r="X79" s="44" t="str">
        <f t="shared" si="22"/>
        <v/>
      </c>
      <c r="Y79" s="30" t="str">
        <f t="shared" ca="1" si="23"/>
        <v/>
      </c>
      <c r="Z79" s="30" t="str">
        <f t="shared" si="24"/>
        <v/>
      </c>
      <c r="AA79" s="30" t="str">
        <f t="shared" si="25"/>
        <v>N</v>
      </c>
      <c r="AB79" s="30" t="str">
        <f t="shared" si="26"/>
        <v/>
      </c>
      <c r="AC79" s="30" t="str">
        <f t="shared" si="27"/>
        <v/>
      </c>
      <c r="AD79" s="30" t="str">
        <f t="shared" si="28"/>
        <v/>
      </c>
      <c r="AE79" s="88" t="str">
        <f t="shared" si="29"/>
        <v/>
      </c>
      <c r="AF79" s="30" t="str">
        <f t="shared" si="30"/>
        <v/>
      </c>
      <c r="AG79" s="44" t="str">
        <f t="shared" si="31"/>
        <v/>
      </c>
      <c r="AH79" s="44" t="str">
        <f t="shared" si="31"/>
        <v/>
      </c>
      <c r="AI79" s="96" t="str">
        <f t="shared" si="31"/>
        <v/>
      </c>
    </row>
    <row r="80" spans="1:35" s="44" customFormat="1" x14ac:dyDescent="0.3">
      <c r="A80" s="65"/>
      <c r="B80" s="55" t="str">
        <f t="shared" ca="1" si="17"/>
        <v/>
      </c>
      <c r="C80" s="71"/>
      <c r="D80" s="67"/>
      <c r="E80" s="67"/>
      <c r="F80" s="68"/>
      <c r="G80" s="69"/>
      <c r="H80" s="70"/>
      <c r="I80" s="90" t="str">
        <f t="shared" si="16"/>
        <v/>
      </c>
      <c r="J80" s="57" t="str">
        <f t="shared" si="16"/>
        <v/>
      </c>
      <c r="L80" s="78"/>
      <c r="M80" s="78"/>
      <c r="N80" s="78"/>
      <c r="O80" s="78"/>
      <c r="P80" s="78"/>
      <c r="Q80" s="78"/>
      <c r="R80" s="76"/>
      <c r="S80" s="57" t="str">
        <f t="shared" si="18"/>
        <v/>
      </c>
      <c r="T80" s="81" t="str">
        <f t="shared" si="19"/>
        <v/>
      </c>
      <c r="U80" s="94" t="str">
        <f t="shared" si="20"/>
        <v/>
      </c>
      <c r="W80" s="44" t="str">
        <f t="shared" si="21"/>
        <v/>
      </c>
      <c r="X80" s="44" t="str">
        <f t="shared" si="22"/>
        <v/>
      </c>
      <c r="Y80" s="30" t="str">
        <f t="shared" ca="1" si="23"/>
        <v/>
      </c>
      <c r="Z80" s="30" t="str">
        <f t="shared" si="24"/>
        <v/>
      </c>
      <c r="AA80" s="30" t="str">
        <f t="shared" si="25"/>
        <v>N</v>
      </c>
      <c r="AB80" s="30" t="str">
        <f t="shared" si="26"/>
        <v/>
      </c>
      <c r="AC80" s="30" t="str">
        <f t="shared" si="27"/>
        <v/>
      </c>
      <c r="AD80" s="30" t="str">
        <f t="shared" si="28"/>
        <v/>
      </c>
      <c r="AE80" s="88" t="str">
        <f t="shared" si="29"/>
        <v/>
      </c>
      <c r="AF80" s="30" t="str">
        <f t="shared" si="30"/>
        <v/>
      </c>
      <c r="AG80" s="44" t="str">
        <f t="shared" si="31"/>
        <v/>
      </c>
      <c r="AH80" s="44" t="str">
        <f t="shared" si="31"/>
        <v/>
      </c>
      <c r="AI80" s="96" t="str">
        <f t="shared" si="31"/>
        <v/>
      </c>
    </row>
    <row r="81" spans="1:35" s="44" customFormat="1" x14ac:dyDescent="0.3">
      <c r="A81" s="65"/>
      <c r="B81" s="55" t="str">
        <f t="shared" ca="1" si="17"/>
        <v/>
      </c>
      <c r="C81" s="71"/>
      <c r="D81" s="67"/>
      <c r="E81" s="67"/>
      <c r="F81" s="68"/>
      <c r="G81" s="69"/>
      <c r="H81" s="70"/>
      <c r="I81" s="90" t="str">
        <f t="shared" si="16"/>
        <v/>
      </c>
      <c r="J81" s="57" t="str">
        <f t="shared" si="16"/>
        <v/>
      </c>
      <c r="L81" s="78"/>
      <c r="M81" s="78"/>
      <c r="N81" s="78"/>
      <c r="O81" s="78"/>
      <c r="P81" s="78"/>
      <c r="Q81" s="78"/>
      <c r="R81" s="76"/>
      <c r="S81" s="57" t="str">
        <f t="shared" si="18"/>
        <v/>
      </c>
      <c r="T81" s="81" t="str">
        <f t="shared" si="19"/>
        <v/>
      </c>
      <c r="U81" s="94" t="str">
        <f t="shared" si="20"/>
        <v/>
      </c>
      <c r="W81" s="44" t="str">
        <f t="shared" si="21"/>
        <v/>
      </c>
      <c r="X81" s="44" t="str">
        <f t="shared" si="22"/>
        <v/>
      </c>
      <c r="Y81" s="30" t="str">
        <f t="shared" ca="1" si="23"/>
        <v/>
      </c>
      <c r="Z81" s="30" t="str">
        <f t="shared" si="24"/>
        <v/>
      </c>
      <c r="AA81" s="30" t="str">
        <f t="shared" si="25"/>
        <v>N</v>
      </c>
      <c r="AB81" s="30" t="str">
        <f t="shared" si="26"/>
        <v/>
      </c>
      <c r="AC81" s="30" t="str">
        <f t="shared" si="27"/>
        <v/>
      </c>
      <c r="AD81" s="30" t="str">
        <f t="shared" si="28"/>
        <v/>
      </c>
      <c r="AE81" s="88" t="str">
        <f t="shared" si="29"/>
        <v/>
      </c>
      <c r="AF81" s="30" t="str">
        <f t="shared" si="30"/>
        <v/>
      </c>
      <c r="AG81" s="44" t="str">
        <f t="shared" si="31"/>
        <v/>
      </c>
      <c r="AH81" s="44" t="str">
        <f t="shared" si="31"/>
        <v/>
      </c>
      <c r="AI81" s="96" t="str">
        <f t="shared" si="31"/>
        <v/>
      </c>
    </row>
    <row r="82" spans="1:35" s="44" customFormat="1" x14ac:dyDescent="0.3">
      <c r="A82" s="65"/>
      <c r="B82" s="55" t="str">
        <f t="shared" ca="1" si="17"/>
        <v/>
      </c>
      <c r="C82" s="71"/>
      <c r="D82" s="67"/>
      <c r="E82" s="67"/>
      <c r="F82" s="68"/>
      <c r="G82" s="69"/>
      <c r="H82" s="70"/>
      <c r="I82" s="90" t="str">
        <f t="shared" si="16"/>
        <v/>
      </c>
      <c r="J82" s="57" t="str">
        <f t="shared" si="16"/>
        <v/>
      </c>
      <c r="L82" s="78"/>
      <c r="M82" s="78"/>
      <c r="N82" s="78"/>
      <c r="O82" s="78"/>
      <c r="P82" s="78"/>
      <c r="Q82" s="78"/>
      <c r="R82" s="76"/>
      <c r="S82" s="57" t="str">
        <f t="shared" si="18"/>
        <v/>
      </c>
      <c r="T82" s="81" t="str">
        <f t="shared" si="19"/>
        <v/>
      </c>
      <c r="U82" s="94" t="str">
        <f t="shared" si="20"/>
        <v/>
      </c>
      <c r="W82" s="44" t="str">
        <f t="shared" si="21"/>
        <v/>
      </c>
      <c r="X82" s="44" t="str">
        <f t="shared" si="22"/>
        <v/>
      </c>
      <c r="Y82" s="30" t="str">
        <f t="shared" ca="1" si="23"/>
        <v/>
      </c>
      <c r="Z82" s="30" t="str">
        <f t="shared" si="24"/>
        <v/>
      </c>
      <c r="AA82" s="30" t="str">
        <f t="shared" si="25"/>
        <v>N</v>
      </c>
      <c r="AB82" s="30" t="str">
        <f t="shared" si="26"/>
        <v/>
      </c>
      <c r="AC82" s="30" t="str">
        <f t="shared" si="27"/>
        <v/>
      </c>
      <c r="AD82" s="30" t="str">
        <f t="shared" si="28"/>
        <v/>
      </c>
      <c r="AE82" s="88" t="str">
        <f t="shared" si="29"/>
        <v/>
      </c>
      <c r="AF82" s="30" t="str">
        <f t="shared" si="30"/>
        <v/>
      </c>
      <c r="AG82" s="44" t="str">
        <f t="shared" si="31"/>
        <v/>
      </c>
      <c r="AH82" s="44" t="str">
        <f t="shared" si="31"/>
        <v/>
      </c>
      <c r="AI82" s="96" t="str">
        <f t="shared" si="31"/>
        <v/>
      </c>
    </row>
    <row r="83" spans="1:35" s="44" customFormat="1" x14ac:dyDescent="0.3">
      <c r="A83" s="65"/>
      <c r="B83" s="55" t="str">
        <f t="shared" ca="1" si="17"/>
        <v/>
      </c>
      <c r="C83" s="71"/>
      <c r="D83" s="67"/>
      <c r="E83" s="67"/>
      <c r="F83" s="68"/>
      <c r="G83" s="69"/>
      <c r="H83" s="70"/>
      <c r="I83" s="90" t="str">
        <f t="shared" si="16"/>
        <v/>
      </c>
      <c r="J83" s="57" t="str">
        <f t="shared" si="16"/>
        <v/>
      </c>
      <c r="L83" s="78"/>
      <c r="M83" s="78"/>
      <c r="N83" s="78"/>
      <c r="O83" s="78"/>
      <c r="P83" s="78"/>
      <c r="Q83" s="78"/>
      <c r="R83" s="76"/>
      <c r="S83" s="57" t="str">
        <f t="shared" si="18"/>
        <v/>
      </c>
      <c r="T83" s="81" t="str">
        <f t="shared" si="19"/>
        <v/>
      </c>
      <c r="U83" s="94" t="str">
        <f t="shared" si="20"/>
        <v/>
      </c>
      <c r="W83" s="44" t="str">
        <f t="shared" si="21"/>
        <v/>
      </c>
      <c r="X83" s="44" t="str">
        <f t="shared" si="22"/>
        <v/>
      </c>
      <c r="Y83" s="30" t="str">
        <f t="shared" ca="1" si="23"/>
        <v/>
      </c>
      <c r="Z83" s="30" t="str">
        <f t="shared" si="24"/>
        <v/>
      </c>
      <c r="AA83" s="30" t="str">
        <f t="shared" si="25"/>
        <v>N</v>
      </c>
      <c r="AB83" s="30" t="str">
        <f t="shared" si="26"/>
        <v/>
      </c>
      <c r="AC83" s="30" t="str">
        <f t="shared" si="27"/>
        <v/>
      </c>
      <c r="AD83" s="30" t="str">
        <f t="shared" si="28"/>
        <v/>
      </c>
      <c r="AE83" s="88" t="str">
        <f t="shared" si="29"/>
        <v/>
      </c>
      <c r="AF83" s="30" t="str">
        <f t="shared" si="30"/>
        <v/>
      </c>
      <c r="AG83" s="44" t="str">
        <f t="shared" si="31"/>
        <v/>
      </c>
      <c r="AH83" s="44" t="str">
        <f t="shared" si="31"/>
        <v/>
      </c>
      <c r="AI83" s="96" t="str">
        <f t="shared" si="31"/>
        <v/>
      </c>
    </row>
    <row r="84" spans="1:35" s="44" customFormat="1" x14ac:dyDescent="0.3">
      <c r="A84" s="65"/>
      <c r="B84" s="55" t="str">
        <f t="shared" ca="1" si="17"/>
        <v/>
      </c>
      <c r="C84" s="71"/>
      <c r="D84" s="67"/>
      <c r="E84" s="67"/>
      <c r="F84" s="68"/>
      <c r="G84" s="69"/>
      <c r="H84" s="70"/>
      <c r="I84" s="90" t="str">
        <f t="shared" si="16"/>
        <v/>
      </c>
      <c r="J84" s="57" t="str">
        <f t="shared" si="16"/>
        <v/>
      </c>
      <c r="L84" s="78"/>
      <c r="M84" s="78"/>
      <c r="N84" s="78"/>
      <c r="O84" s="78"/>
      <c r="P84" s="78"/>
      <c r="Q84" s="78"/>
      <c r="R84" s="76"/>
      <c r="S84" s="57" t="str">
        <f t="shared" si="18"/>
        <v/>
      </c>
      <c r="T84" s="81" t="str">
        <f t="shared" si="19"/>
        <v/>
      </c>
      <c r="U84" s="94" t="str">
        <f t="shared" si="20"/>
        <v/>
      </c>
      <c r="W84" s="44" t="str">
        <f t="shared" si="21"/>
        <v/>
      </c>
      <c r="X84" s="44" t="str">
        <f t="shared" si="22"/>
        <v/>
      </c>
      <c r="Y84" s="30" t="str">
        <f t="shared" ca="1" si="23"/>
        <v/>
      </c>
      <c r="Z84" s="30" t="str">
        <f t="shared" si="24"/>
        <v/>
      </c>
      <c r="AA84" s="30" t="str">
        <f t="shared" si="25"/>
        <v>N</v>
      </c>
      <c r="AB84" s="30" t="str">
        <f t="shared" si="26"/>
        <v/>
      </c>
      <c r="AC84" s="30" t="str">
        <f t="shared" si="27"/>
        <v/>
      </c>
      <c r="AD84" s="30" t="str">
        <f t="shared" si="28"/>
        <v/>
      </c>
      <c r="AE84" s="88" t="str">
        <f t="shared" si="29"/>
        <v/>
      </c>
      <c r="AF84" s="30" t="str">
        <f t="shared" si="30"/>
        <v/>
      </c>
      <c r="AG84" s="44" t="str">
        <f t="shared" si="31"/>
        <v/>
      </c>
      <c r="AH84" s="44" t="str">
        <f t="shared" si="31"/>
        <v/>
      </c>
      <c r="AI84" s="96" t="str">
        <f t="shared" si="31"/>
        <v/>
      </c>
    </row>
    <row r="85" spans="1:35" s="44" customFormat="1" x14ac:dyDescent="0.3">
      <c r="A85" s="65"/>
      <c r="B85" s="55" t="str">
        <f t="shared" ca="1" si="17"/>
        <v/>
      </c>
      <c r="C85" s="71"/>
      <c r="D85" s="67"/>
      <c r="E85" s="67"/>
      <c r="F85" s="68"/>
      <c r="G85" s="69"/>
      <c r="H85" s="70"/>
      <c r="I85" s="90" t="str">
        <f t="shared" si="16"/>
        <v/>
      </c>
      <c r="J85" s="57" t="str">
        <f t="shared" si="16"/>
        <v/>
      </c>
      <c r="L85" s="78"/>
      <c r="M85" s="78"/>
      <c r="N85" s="78"/>
      <c r="O85" s="78"/>
      <c r="P85" s="78"/>
      <c r="Q85" s="78"/>
      <c r="R85" s="76"/>
      <c r="S85" s="57" t="str">
        <f t="shared" si="18"/>
        <v/>
      </c>
      <c r="T85" s="81" t="str">
        <f t="shared" si="19"/>
        <v/>
      </c>
      <c r="U85" s="94" t="str">
        <f t="shared" si="20"/>
        <v/>
      </c>
      <c r="W85" s="44" t="str">
        <f t="shared" si="21"/>
        <v/>
      </c>
      <c r="X85" s="44" t="str">
        <f t="shared" si="22"/>
        <v/>
      </c>
      <c r="Y85" s="30" t="str">
        <f t="shared" ca="1" si="23"/>
        <v/>
      </c>
      <c r="Z85" s="30" t="str">
        <f t="shared" si="24"/>
        <v/>
      </c>
      <c r="AA85" s="30" t="str">
        <f t="shared" si="25"/>
        <v>N</v>
      </c>
      <c r="AB85" s="30" t="str">
        <f t="shared" si="26"/>
        <v/>
      </c>
      <c r="AC85" s="30" t="str">
        <f t="shared" si="27"/>
        <v/>
      </c>
      <c r="AD85" s="30" t="str">
        <f t="shared" si="28"/>
        <v/>
      </c>
      <c r="AE85" s="88" t="str">
        <f t="shared" si="29"/>
        <v/>
      </c>
      <c r="AF85" s="30" t="str">
        <f t="shared" si="30"/>
        <v/>
      </c>
      <c r="AG85" s="44" t="str">
        <f t="shared" si="31"/>
        <v/>
      </c>
      <c r="AH85" s="44" t="str">
        <f t="shared" si="31"/>
        <v/>
      </c>
      <c r="AI85" s="96" t="str">
        <f t="shared" si="31"/>
        <v/>
      </c>
    </row>
    <row r="86" spans="1:35" s="44" customFormat="1" x14ac:dyDescent="0.3">
      <c r="A86" s="65"/>
      <c r="B86" s="55" t="str">
        <f t="shared" ca="1" si="17"/>
        <v/>
      </c>
      <c r="C86" s="71"/>
      <c r="D86" s="67"/>
      <c r="E86" s="67"/>
      <c r="F86" s="68"/>
      <c r="G86" s="69"/>
      <c r="H86" s="70"/>
      <c r="I86" s="90" t="str">
        <f t="shared" ref="I86:J149" si="32">AE86</f>
        <v/>
      </c>
      <c r="J86" s="57" t="str">
        <f t="shared" si="32"/>
        <v/>
      </c>
      <c r="L86" s="78"/>
      <c r="M86" s="78"/>
      <c r="N86" s="78"/>
      <c r="O86" s="78"/>
      <c r="P86" s="78"/>
      <c r="Q86" s="78"/>
      <c r="R86" s="76"/>
      <c r="S86" s="57" t="str">
        <f t="shared" si="18"/>
        <v/>
      </c>
      <c r="T86" s="81" t="str">
        <f t="shared" si="19"/>
        <v/>
      </c>
      <c r="U86" s="94" t="str">
        <f t="shared" si="20"/>
        <v/>
      </c>
      <c r="W86" s="44" t="str">
        <f t="shared" si="21"/>
        <v/>
      </c>
      <c r="X86" s="44" t="str">
        <f t="shared" si="22"/>
        <v/>
      </c>
      <c r="Y86" s="30" t="str">
        <f t="shared" ca="1" si="23"/>
        <v/>
      </c>
      <c r="Z86" s="30" t="str">
        <f t="shared" si="24"/>
        <v/>
      </c>
      <c r="AA86" s="30" t="str">
        <f t="shared" si="25"/>
        <v>N</v>
      </c>
      <c r="AB86" s="30" t="str">
        <f t="shared" si="26"/>
        <v/>
      </c>
      <c r="AC86" s="30" t="str">
        <f t="shared" si="27"/>
        <v/>
      </c>
      <c r="AD86" s="30" t="str">
        <f t="shared" si="28"/>
        <v/>
      </c>
      <c r="AE86" s="88" t="str">
        <f t="shared" si="29"/>
        <v/>
      </c>
      <c r="AF86" s="30" t="str">
        <f t="shared" si="30"/>
        <v/>
      </c>
      <c r="AG86" s="44" t="str">
        <f t="shared" si="31"/>
        <v/>
      </c>
      <c r="AH86" s="44" t="str">
        <f t="shared" si="31"/>
        <v/>
      </c>
      <c r="AI86" s="96" t="str">
        <f t="shared" si="31"/>
        <v/>
      </c>
    </row>
    <row r="87" spans="1:35" s="44" customFormat="1" x14ac:dyDescent="0.3">
      <c r="A87" s="65"/>
      <c r="B87" s="55" t="str">
        <f t="shared" ca="1" si="17"/>
        <v/>
      </c>
      <c r="C87" s="71"/>
      <c r="D87" s="67"/>
      <c r="E87" s="67"/>
      <c r="F87" s="68"/>
      <c r="G87" s="69"/>
      <c r="H87" s="70"/>
      <c r="I87" s="90" t="str">
        <f t="shared" si="32"/>
        <v/>
      </c>
      <c r="J87" s="57" t="str">
        <f t="shared" si="32"/>
        <v/>
      </c>
      <c r="L87" s="78"/>
      <c r="M87" s="78"/>
      <c r="N87" s="78"/>
      <c r="O87" s="78"/>
      <c r="P87" s="78"/>
      <c r="Q87" s="78"/>
      <c r="R87" s="76"/>
      <c r="S87" s="57" t="str">
        <f t="shared" si="18"/>
        <v/>
      </c>
      <c r="T87" s="81" t="str">
        <f t="shared" si="19"/>
        <v/>
      </c>
      <c r="U87" s="94" t="str">
        <f t="shared" si="20"/>
        <v/>
      </c>
      <c r="W87" s="44" t="str">
        <f t="shared" si="21"/>
        <v/>
      </c>
      <c r="X87" s="44" t="str">
        <f t="shared" si="22"/>
        <v/>
      </c>
      <c r="Y87" s="30" t="str">
        <f t="shared" ca="1" si="23"/>
        <v/>
      </c>
      <c r="Z87" s="30" t="str">
        <f t="shared" si="24"/>
        <v/>
      </c>
      <c r="AA87" s="30" t="str">
        <f t="shared" si="25"/>
        <v>N</v>
      </c>
      <c r="AB87" s="30" t="str">
        <f t="shared" si="26"/>
        <v/>
      </c>
      <c r="AC87" s="30" t="str">
        <f t="shared" si="27"/>
        <v/>
      </c>
      <c r="AD87" s="30" t="str">
        <f t="shared" si="28"/>
        <v/>
      </c>
      <c r="AE87" s="88" t="str">
        <f t="shared" si="29"/>
        <v/>
      </c>
      <c r="AF87" s="30" t="str">
        <f t="shared" si="30"/>
        <v/>
      </c>
      <c r="AG87" s="44" t="str">
        <f t="shared" si="31"/>
        <v/>
      </c>
      <c r="AH87" s="44" t="str">
        <f t="shared" si="31"/>
        <v/>
      </c>
      <c r="AI87" s="96" t="str">
        <f t="shared" si="31"/>
        <v/>
      </c>
    </row>
    <row r="88" spans="1:35" s="44" customFormat="1" x14ac:dyDescent="0.3">
      <c r="A88" s="65"/>
      <c r="B88" s="55" t="str">
        <f t="shared" ca="1" si="17"/>
        <v/>
      </c>
      <c r="C88" s="71"/>
      <c r="D88" s="67"/>
      <c r="E88" s="67"/>
      <c r="F88" s="68"/>
      <c r="G88" s="69"/>
      <c r="H88" s="70"/>
      <c r="I88" s="90" t="str">
        <f t="shared" si="32"/>
        <v/>
      </c>
      <c r="J88" s="57" t="str">
        <f t="shared" si="32"/>
        <v/>
      </c>
      <c r="L88" s="78"/>
      <c r="M88" s="78"/>
      <c r="N88" s="78"/>
      <c r="O88" s="78"/>
      <c r="P88" s="78"/>
      <c r="Q88" s="78"/>
      <c r="R88" s="76"/>
      <c r="S88" s="57" t="str">
        <f t="shared" si="18"/>
        <v/>
      </c>
      <c r="T88" s="81" t="str">
        <f t="shared" si="19"/>
        <v/>
      </c>
      <c r="U88" s="94" t="str">
        <f t="shared" si="20"/>
        <v/>
      </c>
      <c r="W88" s="44" t="str">
        <f t="shared" si="21"/>
        <v/>
      </c>
      <c r="X88" s="44" t="str">
        <f t="shared" si="22"/>
        <v/>
      </c>
      <c r="Y88" s="30" t="str">
        <f t="shared" ca="1" si="23"/>
        <v/>
      </c>
      <c r="Z88" s="30" t="str">
        <f t="shared" si="24"/>
        <v/>
      </c>
      <c r="AA88" s="30" t="str">
        <f t="shared" si="25"/>
        <v>N</v>
      </c>
      <c r="AB88" s="30" t="str">
        <f t="shared" si="26"/>
        <v/>
      </c>
      <c r="AC88" s="30" t="str">
        <f t="shared" si="27"/>
        <v/>
      </c>
      <c r="AD88" s="30" t="str">
        <f t="shared" si="28"/>
        <v/>
      </c>
      <c r="AE88" s="88" t="str">
        <f t="shared" si="29"/>
        <v/>
      </c>
      <c r="AF88" s="30" t="str">
        <f t="shared" si="30"/>
        <v/>
      </c>
      <c r="AG88" s="44" t="str">
        <f t="shared" si="31"/>
        <v/>
      </c>
      <c r="AH88" s="44" t="str">
        <f t="shared" si="31"/>
        <v/>
      </c>
      <c r="AI88" s="96" t="str">
        <f t="shared" si="31"/>
        <v/>
      </c>
    </row>
    <row r="89" spans="1:35" s="44" customFormat="1" x14ac:dyDescent="0.3">
      <c r="A89" s="65"/>
      <c r="B89" s="55" t="str">
        <f t="shared" ca="1" si="17"/>
        <v/>
      </c>
      <c r="C89" s="71"/>
      <c r="D89" s="67"/>
      <c r="E89" s="67"/>
      <c r="F89" s="68"/>
      <c r="G89" s="69"/>
      <c r="H89" s="70"/>
      <c r="I89" s="90" t="str">
        <f t="shared" si="32"/>
        <v/>
      </c>
      <c r="J89" s="57" t="str">
        <f t="shared" si="32"/>
        <v/>
      </c>
      <c r="L89" s="78"/>
      <c r="M89" s="78"/>
      <c r="N89" s="78"/>
      <c r="O89" s="78"/>
      <c r="P89" s="78"/>
      <c r="Q89" s="78"/>
      <c r="R89" s="76"/>
      <c r="S89" s="57" t="str">
        <f t="shared" si="18"/>
        <v/>
      </c>
      <c r="T89" s="81" t="str">
        <f t="shared" si="19"/>
        <v/>
      </c>
      <c r="U89" s="94" t="str">
        <f t="shared" si="20"/>
        <v/>
      </c>
      <c r="W89" s="44" t="str">
        <f t="shared" si="21"/>
        <v/>
      </c>
      <c r="X89" s="44" t="str">
        <f t="shared" si="22"/>
        <v/>
      </c>
      <c r="Y89" s="30" t="str">
        <f t="shared" ca="1" si="23"/>
        <v/>
      </c>
      <c r="Z89" s="30" t="str">
        <f t="shared" si="24"/>
        <v/>
      </c>
      <c r="AA89" s="30" t="str">
        <f t="shared" si="25"/>
        <v>N</v>
      </c>
      <c r="AB89" s="30" t="str">
        <f t="shared" si="26"/>
        <v/>
      </c>
      <c r="AC89" s="30" t="str">
        <f t="shared" si="27"/>
        <v/>
      </c>
      <c r="AD89" s="30" t="str">
        <f t="shared" si="28"/>
        <v/>
      </c>
      <c r="AE89" s="88" t="str">
        <f t="shared" si="29"/>
        <v/>
      </c>
      <c r="AF89" s="30" t="str">
        <f t="shared" si="30"/>
        <v/>
      </c>
      <c r="AG89" s="44" t="str">
        <f t="shared" si="31"/>
        <v/>
      </c>
      <c r="AH89" s="44" t="str">
        <f t="shared" si="31"/>
        <v/>
      </c>
      <c r="AI89" s="96" t="str">
        <f t="shared" si="31"/>
        <v/>
      </c>
    </row>
    <row r="90" spans="1:35" s="44" customFormat="1" x14ac:dyDescent="0.3">
      <c r="A90" s="65"/>
      <c r="B90" s="55" t="str">
        <f t="shared" ca="1" si="17"/>
        <v/>
      </c>
      <c r="C90" s="71"/>
      <c r="D90" s="67"/>
      <c r="E90" s="67"/>
      <c r="F90" s="68"/>
      <c r="G90" s="69"/>
      <c r="H90" s="70"/>
      <c r="I90" s="90" t="str">
        <f t="shared" si="32"/>
        <v/>
      </c>
      <c r="J90" s="57" t="str">
        <f t="shared" si="32"/>
        <v/>
      </c>
      <c r="L90" s="78"/>
      <c r="M90" s="78"/>
      <c r="N90" s="78"/>
      <c r="O90" s="78"/>
      <c r="P90" s="78"/>
      <c r="Q90" s="78"/>
      <c r="R90" s="76"/>
      <c r="S90" s="57" t="str">
        <f t="shared" si="18"/>
        <v/>
      </c>
      <c r="T90" s="81" t="str">
        <f t="shared" si="19"/>
        <v/>
      </c>
      <c r="U90" s="94" t="str">
        <f t="shared" si="20"/>
        <v/>
      </c>
      <c r="W90" s="44" t="str">
        <f t="shared" si="21"/>
        <v/>
      </c>
      <c r="X90" s="44" t="str">
        <f t="shared" si="22"/>
        <v/>
      </c>
      <c r="Y90" s="30" t="str">
        <f t="shared" ca="1" si="23"/>
        <v/>
      </c>
      <c r="Z90" s="30" t="str">
        <f t="shared" si="24"/>
        <v/>
      </c>
      <c r="AA90" s="30" t="str">
        <f t="shared" si="25"/>
        <v>N</v>
      </c>
      <c r="AB90" s="30" t="str">
        <f t="shared" si="26"/>
        <v/>
      </c>
      <c r="AC90" s="30" t="str">
        <f t="shared" si="27"/>
        <v/>
      </c>
      <c r="AD90" s="30" t="str">
        <f t="shared" si="28"/>
        <v/>
      </c>
      <c r="AE90" s="88" t="str">
        <f t="shared" si="29"/>
        <v/>
      </c>
      <c r="AF90" s="30" t="str">
        <f t="shared" si="30"/>
        <v/>
      </c>
      <c r="AG90" s="44" t="str">
        <f t="shared" si="31"/>
        <v/>
      </c>
      <c r="AH90" s="44" t="str">
        <f t="shared" si="31"/>
        <v/>
      </c>
      <c r="AI90" s="96" t="str">
        <f t="shared" si="31"/>
        <v/>
      </c>
    </row>
    <row r="91" spans="1:35" s="44" customFormat="1" x14ac:dyDescent="0.3">
      <c r="A91" s="65"/>
      <c r="B91" s="55" t="str">
        <f t="shared" ca="1" si="17"/>
        <v/>
      </c>
      <c r="C91" s="71"/>
      <c r="D91" s="67"/>
      <c r="E91" s="67"/>
      <c r="F91" s="68"/>
      <c r="G91" s="69"/>
      <c r="H91" s="70"/>
      <c r="I91" s="90" t="str">
        <f t="shared" si="32"/>
        <v/>
      </c>
      <c r="J91" s="57" t="str">
        <f t="shared" si="32"/>
        <v/>
      </c>
      <c r="L91" s="78"/>
      <c r="M91" s="78"/>
      <c r="N91" s="78"/>
      <c r="O91" s="78"/>
      <c r="P91" s="78"/>
      <c r="Q91" s="78"/>
      <c r="R91" s="76"/>
      <c r="S91" s="57" t="str">
        <f t="shared" si="18"/>
        <v/>
      </c>
      <c r="T91" s="81" t="str">
        <f t="shared" si="19"/>
        <v/>
      </c>
      <c r="U91" s="94" t="str">
        <f t="shared" si="20"/>
        <v/>
      </c>
      <c r="W91" s="44" t="str">
        <f t="shared" si="21"/>
        <v/>
      </c>
      <c r="X91" s="44" t="str">
        <f t="shared" si="22"/>
        <v/>
      </c>
      <c r="Y91" s="30" t="str">
        <f t="shared" ca="1" si="23"/>
        <v/>
      </c>
      <c r="Z91" s="30" t="str">
        <f t="shared" si="24"/>
        <v/>
      </c>
      <c r="AA91" s="30" t="str">
        <f t="shared" si="25"/>
        <v>N</v>
      </c>
      <c r="AB91" s="30" t="str">
        <f t="shared" si="26"/>
        <v/>
      </c>
      <c r="AC91" s="30" t="str">
        <f t="shared" si="27"/>
        <v/>
      </c>
      <c r="AD91" s="30" t="str">
        <f t="shared" si="28"/>
        <v/>
      </c>
      <c r="AE91" s="88" t="str">
        <f t="shared" si="29"/>
        <v/>
      </c>
      <c r="AF91" s="30" t="str">
        <f t="shared" si="30"/>
        <v/>
      </c>
      <c r="AG91" s="44" t="str">
        <f t="shared" si="31"/>
        <v/>
      </c>
      <c r="AH91" s="44" t="str">
        <f t="shared" si="31"/>
        <v/>
      </c>
      <c r="AI91" s="96" t="str">
        <f t="shared" si="31"/>
        <v/>
      </c>
    </row>
    <row r="92" spans="1:35" s="44" customFormat="1" x14ac:dyDescent="0.3">
      <c r="A92" s="65"/>
      <c r="B92" s="55" t="str">
        <f t="shared" ca="1" si="17"/>
        <v/>
      </c>
      <c r="C92" s="71"/>
      <c r="D92" s="67"/>
      <c r="E92" s="67"/>
      <c r="F92" s="68"/>
      <c r="G92" s="69"/>
      <c r="H92" s="70"/>
      <c r="I92" s="90" t="str">
        <f t="shared" si="32"/>
        <v/>
      </c>
      <c r="J92" s="57" t="str">
        <f t="shared" si="32"/>
        <v/>
      </c>
      <c r="L92" s="78"/>
      <c r="M92" s="78"/>
      <c r="N92" s="78"/>
      <c r="O92" s="78"/>
      <c r="P92" s="78"/>
      <c r="Q92" s="78"/>
      <c r="R92" s="76"/>
      <c r="S92" s="57" t="str">
        <f t="shared" si="18"/>
        <v/>
      </c>
      <c r="T92" s="81" t="str">
        <f t="shared" si="19"/>
        <v/>
      </c>
      <c r="U92" s="94" t="str">
        <f t="shared" si="20"/>
        <v/>
      </c>
      <c r="W92" s="44" t="str">
        <f t="shared" si="21"/>
        <v/>
      </c>
      <c r="X92" s="44" t="str">
        <f t="shared" si="22"/>
        <v/>
      </c>
      <c r="Y92" s="30" t="str">
        <f t="shared" ca="1" si="23"/>
        <v/>
      </c>
      <c r="Z92" s="30" t="str">
        <f t="shared" si="24"/>
        <v/>
      </c>
      <c r="AA92" s="30" t="str">
        <f t="shared" si="25"/>
        <v>N</v>
      </c>
      <c r="AB92" s="30" t="str">
        <f t="shared" si="26"/>
        <v/>
      </c>
      <c r="AC92" s="30" t="str">
        <f t="shared" si="27"/>
        <v/>
      </c>
      <c r="AD92" s="30" t="str">
        <f t="shared" si="28"/>
        <v/>
      </c>
      <c r="AE92" s="88" t="str">
        <f t="shared" si="29"/>
        <v/>
      </c>
      <c r="AF92" s="30" t="str">
        <f t="shared" si="30"/>
        <v/>
      </c>
      <c r="AG92" s="44" t="str">
        <f t="shared" si="31"/>
        <v/>
      </c>
      <c r="AH92" s="44" t="str">
        <f t="shared" si="31"/>
        <v/>
      </c>
      <c r="AI92" s="96" t="str">
        <f t="shared" si="31"/>
        <v/>
      </c>
    </row>
    <row r="93" spans="1:35" s="44" customFormat="1" x14ac:dyDescent="0.3">
      <c r="A93" s="65"/>
      <c r="B93" s="55" t="str">
        <f t="shared" ca="1" si="17"/>
        <v/>
      </c>
      <c r="C93" s="71"/>
      <c r="D93" s="67"/>
      <c r="E93" s="67"/>
      <c r="F93" s="68"/>
      <c r="G93" s="69"/>
      <c r="H93" s="70"/>
      <c r="I93" s="90" t="str">
        <f t="shared" si="32"/>
        <v/>
      </c>
      <c r="J93" s="57" t="str">
        <f t="shared" si="32"/>
        <v/>
      </c>
      <c r="L93" s="78"/>
      <c r="M93" s="78"/>
      <c r="N93" s="78"/>
      <c r="O93" s="78"/>
      <c r="P93" s="78"/>
      <c r="Q93" s="78"/>
      <c r="R93" s="76"/>
      <c r="S93" s="57" t="str">
        <f t="shared" si="18"/>
        <v/>
      </c>
      <c r="T93" s="81" t="str">
        <f t="shared" si="19"/>
        <v/>
      </c>
      <c r="U93" s="94" t="str">
        <f t="shared" si="20"/>
        <v/>
      </c>
      <c r="W93" s="44" t="str">
        <f t="shared" si="21"/>
        <v/>
      </c>
      <c r="X93" s="44" t="str">
        <f t="shared" si="22"/>
        <v/>
      </c>
      <c r="Y93" s="30" t="str">
        <f t="shared" ca="1" si="23"/>
        <v/>
      </c>
      <c r="Z93" s="30" t="str">
        <f t="shared" si="24"/>
        <v/>
      </c>
      <c r="AA93" s="30" t="str">
        <f t="shared" si="25"/>
        <v>N</v>
      </c>
      <c r="AB93" s="30" t="str">
        <f t="shared" si="26"/>
        <v/>
      </c>
      <c r="AC93" s="30" t="str">
        <f t="shared" si="27"/>
        <v/>
      </c>
      <c r="AD93" s="30" t="str">
        <f t="shared" si="28"/>
        <v/>
      </c>
      <c r="AE93" s="88" t="str">
        <f t="shared" si="29"/>
        <v/>
      </c>
      <c r="AF93" s="30" t="str">
        <f t="shared" si="30"/>
        <v/>
      </c>
      <c r="AG93" s="44" t="str">
        <f t="shared" si="31"/>
        <v/>
      </c>
      <c r="AH93" s="44" t="str">
        <f t="shared" si="31"/>
        <v/>
      </c>
      <c r="AI93" s="96" t="str">
        <f t="shared" si="31"/>
        <v/>
      </c>
    </row>
    <row r="94" spans="1:35" s="44" customFormat="1" x14ac:dyDescent="0.3">
      <c r="A94" s="65"/>
      <c r="B94" s="55" t="str">
        <f t="shared" ca="1" si="17"/>
        <v/>
      </c>
      <c r="C94" s="71"/>
      <c r="D94" s="67"/>
      <c r="E94" s="67"/>
      <c r="F94" s="68"/>
      <c r="G94" s="69"/>
      <c r="H94" s="70"/>
      <c r="I94" s="90" t="str">
        <f t="shared" si="32"/>
        <v/>
      </c>
      <c r="J94" s="57" t="str">
        <f t="shared" si="32"/>
        <v/>
      </c>
      <c r="L94" s="78"/>
      <c r="M94" s="78"/>
      <c r="N94" s="78"/>
      <c r="O94" s="78"/>
      <c r="P94" s="78"/>
      <c r="Q94" s="78"/>
      <c r="R94" s="76"/>
      <c r="S94" s="57" t="str">
        <f t="shared" si="18"/>
        <v/>
      </c>
      <c r="T94" s="81" t="str">
        <f t="shared" si="19"/>
        <v/>
      </c>
      <c r="U94" s="94" t="str">
        <f t="shared" si="20"/>
        <v/>
      </c>
      <c r="W94" s="44" t="str">
        <f t="shared" si="21"/>
        <v/>
      </c>
      <c r="X94" s="44" t="str">
        <f t="shared" si="22"/>
        <v/>
      </c>
      <c r="Y94" s="30" t="str">
        <f t="shared" ca="1" si="23"/>
        <v/>
      </c>
      <c r="Z94" s="30" t="str">
        <f t="shared" si="24"/>
        <v/>
      </c>
      <c r="AA94" s="30" t="str">
        <f t="shared" si="25"/>
        <v>N</v>
      </c>
      <c r="AB94" s="30" t="str">
        <f t="shared" si="26"/>
        <v/>
      </c>
      <c r="AC94" s="30" t="str">
        <f t="shared" si="27"/>
        <v/>
      </c>
      <c r="AD94" s="30" t="str">
        <f t="shared" si="28"/>
        <v/>
      </c>
      <c r="AE94" s="88" t="str">
        <f t="shared" si="29"/>
        <v/>
      </c>
      <c r="AF94" s="30" t="str">
        <f t="shared" si="30"/>
        <v/>
      </c>
      <c r="AG94" s="44" t="str">
        <f t="shared" si="31"/>
        <v/>
      </c>
      <c r="AH94" s="44" t="str">
        <f t="shared" si="31"/>
        <v/>
      </c>
      <c r="AI94" s="96" t="str">
        <f t="shared" si="31"/>
        <v/>
      </c>
    </row>
    <row r="95" spans="1:35" s="44" customFormat="1" x14ac:dyDescent="0.3">
      <c r="A95" s="65"/>
      <c r="B95" s="55" t="str">
        <f t="shared" ca="1" si="17"/>
        <v/>
      </c>
      <c r="C95" s="71"/>
      <c r="D95" s="67"/>
      <c r="E95" s="67"/>
      <c r="F95" s="68"/>
      <c r="G95" s="69"/>
      <c r="H95" s="70"/>
      <c r="I95" s="90" t="str">
        <f t="shared" si="32"/>
        <v/>
      </c>
      <c r="J95" s="57" t="str">
        <f t="shared" si="32"/>
        <v/>
      </c>
      <c r="L95" s="78"/>
      <c r="M95" s="78"/>
      <c r="N95" s="78"/>
      <c r="O95" s="78"/>
      <c r="P95" s="78"/>
      <c r="Q95" s="78"/>
      <c r="R95" s="76"/>
      <c r="S95" s="57" t="str">
        <f t="shared" si="18"/>
        <v/>
      </c>
      <c r="T95" s="81" t="str">
        <f t="shared" si="19"/>
        <v/>
      </c>
      <c r="U95" s="94" t="str">
        <f t="shared" si="20"/>
        <v/>
      </c>
      <c r="W95" s="44" t="str">
        <f t="shared" si="21"/>
        <v/>
      </c>
      <c r="X95" s="44" t="str">
        <f t="shared" si="22"/>
        <v/>
      </c>
      <c r="Y95" s="30" t="str">
        <f t="shared" ca="1" si="23"/>
        <v/>
      </c>
      <c r="Z95" s="30" t="str">
        <f t="shared" si="24"/>
        <v/>
      </c>
      <c r="AA95" s="30" t="str">
        <f t="shared" si="25"/>
        <v>N</v>
      </c>
      <c r="AB95" s="30" t="str">
        <f t="shared" si="26"/>
        <v/>
      </c>
      <c r="AC95" s="30" t="str">
        <f t="shared" si="27"/>
        <v/>
      </c>
      <c r="AD95" s="30" t="str">
        <f t="shared" si="28"/>
        <v/>
      </c>
      <c r="AE95" s="88" t="str">
        <f t="shared" si="29"/>
        <v/>
      </c>
      <c r="AF95" s="30" t="str">
        <f t="shared" si="30"/>
        <v/>
      </c>
      <c r="AG95" s="44" t="str">
        <f t="shared" si="31"/>
        <v/>
      </c>
      <c r="AH95" s="44" t="str">
        <f t="shared" si="31"/>
        <v/>
      </c>
      <c r="AI95" s="96" t="str">
        <f t="shared" si="31"/>
        <v/>
      </c>
    </row>
    <row r="96" spans="1:35" s="44" customFormat="1" x14ac:dyDescent="0.3">
      <c r="A96" s="65"/>
      <c r="B96" s="55" t="str">
        <f t="shared" ca="1" si="17"/>
        <v/>
      </c>
      <c r="C96" s="71"/>
      <c r="D96" s="67"/>
      <c r="E96" s="67"/>
      <c r="F96" s="68"/>
      <c r="G96" s="69"/>
      <c r="H96" s="70"/>
      <c r="I96" s="90" t="str">
        <f t="shared" si="32"/>
        <v/>
      </c>
      <c r="J96" s="57" t="str">
        <f t="shared" si="32"/>
        <v/>
      </c>
      <c r="L96" s="78"/>
      <c r="M96" s="78"/>
      <c r="N96" s="78"/>
      <c r="O96" s="78"/>
      <c r="P96" s="78"/>
      <c r="Q96" s="78"/>
      <c r="R96" s="76"/>
      <c r="S96" s="57" t="str">
        <f t="shared" si="18"/>
        <v/>
      </c>
      <c r="T96" s="81" t="str">
        <f t="shared" si="19"/>
        <v/>
      </c>
      <c r="U96" s="94" t="str">
        <f t="shared" si="20"/>
        <v/>
      </c>
      <c r="W96" s="44" t="str">
        <f t="shared" si="21"/>
        <v/>
      </c>
      <c r="X96" s="44" t="str">
        <f t="shared" si="22"/>
        <v/>
      </c>
      <c r="Y96" s="30" t="str">
        <f t="shared" ca="1" si="23"/>
        <v/>
      </c>
      <c r="Z96" s="30" t="str">
        <f t="shared" si="24"/>
        <v/>
      </c>
      <c r="AA96" s="30" t="str">
        <f t="shared" si="25"/>
        <v>N</v>
      </c>
      <c r="AB96" s="30" t="str">
        <f t="shared" si="26"/>
        <v/>
      </c>
      <c r="AC96" s="30" t="str">
        <f t="shared" si="27"/>
        <v/>
      </c>
      <c r="AD96" s="30" t="str">
        <f t="shared" si="28"/>
        <v/>
      </c>
      <c r="AE96" s="88" t="str">
        <f t="shared" si="29"/>
        <v/>
      </c>
      <c r="AF96" s="30" t="str">
        <f t="shared" si="30"/>
        <v/>
      </c>
      <c r="AG96" s="44" t="str">
        <f t="shared" si="31"/>
        <v/>
      </c>
      <c r="AH96" s="44" t="str">
        <f t="shared" si="31"/>
        <v/>
      </c>
      <c r="AI96" s="96" t="str">
        <f t="shared" si="31"/>
        <v/>
      </c>
    </row>
    <row r="97" spans="1:35" s="44" customFormat="1" x14ac:dyDescent="0.3">
      <c r="A97" s="65"/>
      <c r="B97" s="55" t="str">
        <f t="shared" ca="1" si="17"/>
        <v/>
      </c>
      <c r="C97" s="71"/>
      <c r="D97" s="67"/>
      <c r="E97" s="67"/>
      <c r="F97" s="68"/>
      <c r="G97" s="69"/>
      <c r="H97" s="70"/>
      <c r="I97" s="90" t="str">
        <f t="shared" si="32"/>
        <v/>
      </c>
      <c r="J97" s="57" t="str">
        <f t="shared" si="32"/>
        <v/>
      </c>
      <c r="L97" s="78"/>
      <c r="M97" s="78"/>
      <c r="N97" s="78"/>
      <c r="O97" s="78"/>
      <c r="P97" s="78"/>
      <c r="Q97" s="78"/>
      <c r="R97" s="76"/>
      <c r="S97" s="57" t="str">
        <f t="shared" si="18"/>
        <v/>
      </c>
      <c r="T97" s="81" t="str">
        <f t="shared" si="19"/>
        <v/>
      </c>
      <c r="U97" s="94" t="str">
        <f t="shared" si="20"/>
        <v/>
      </c>
      <c r="W97" s="44" t="str">
        <f t="shared" si="21"/>
        <v/>
      </c>
      <c r="X97" s="44" t="str">
        <f t="shared" si="22"/>
        <v/>
      </c>
      <c r="Y97" s="30" t="str">
        <f t="shared" ca="1" si="23"/>
        <v/>
      </c>
      <c r="Z97" s="30" t="str">
        <f t="shared" si="24"/>
        <v/>
      </c>
      <c r="AA97" s="30" t="str">
        <f t="shared" si="25"/>
        <v>N</v>
      </c>
      <c r="AB97" s="30" t="str">
        <f t="shared" si="26"/>
        <v/>
      </c>
      <c r="AC97" s="30" t="str">
        <f t="shared" si="27"/>
        <v/>
      </c>
      <c r="AD97" s="30" t="str">
        <f t="shared" si="28"/>
        <v/>
      </c>
      <c r="AE97" s="88" t="str">
        <f t="shared" si="29"/>
        <v/>
      </c>
      <c r="AF97" s="30" t="str">
        <f t="shared" si="30"/>
        <v/>
      </c>
      <c r="AG97" s="44" t="str">
        <f t="shared" si="31"/>
        <v/>
      </c>
      <c r="AH97" s="44" t="str">
        <f t="shared" si="31"/>
        <v/>
      </c>
      <c r="AI97" s="96" t="str">
        <f t="shared" si="31"/>
        <v/>
      </c>
    </row>
    <row r="98" spans="1:35" s="44" customFormat="1" x14ac:dyDescent="0.3">
      <c r="A98" s="65"/>
      <c r="B98" s="55" t="str">
        <f t="shared" ca="1" si="17"/>
        <v/>
      </c>
      <c r="C98" s="71"/>
      <c r="D98" s="67"/>
      <c r="E98" s="67"/>
      <c r="F98" s="68"/>
      <c r="G98" s="69"/>
      <c r="H98" s="70"/>
      <c r="I98" s="90" t="str">
        <f t="shared" si="32"/>
        <v/>
      </c>
      <c r="J98" s="57" t="str">
        <f t="shared" si="32"/>
        <v/>
      </c>
      <c r="L98" s="78"/>
      <c r="M98" s="78"/>
      <c r="N98" s="78"/>
      <c r="O98" s="78"/>
      <c r="P98" s="78"/>
      <c r="Q98" s="78"/>
      <c r="R98" s="76"/>
      <c r="S98" s="57" t="str">
        <f t="shared" si="18"/>
        <v/>
      </c>
      <c r="T98" s="81" t="str">
        <f t="shared" si="19"/>
        <v/>
      </c>
      <c r="U98" s="94" t="str">
        <f t="shared" si="20"/>
        <v/>
      </c>
      <c r="W98" s="44" t="str">
        <f t="shared" si="21"/>
        <v/>
      </c>
      <c r="X98" s="44" t="str">
        <f t="shared" si="22"/>
        <v/>
      </c>
      <c r="Y98" s="30" t="str">
        <f t="shared" ca="1" si="23"/>
        <v/>
      </c>
      <c r="Z98" s="30" t="str">
        <f t="shared" si="24"/>
        <v/>
      </c>
      <c r="AA98" s="30" t="str">
        <f t="shared" si="25"/>
        <v>N</v>
      </c>
      <c r="AB98" s="30" t="str">
        <f t="shared" si="26"/>
        <v/>
      </c>
      <c r="AC98" s="30" t="str">
        <f t="shared" si="27"/>
        <v/>
      </c>
      <c r="AD98" s="30" t="str">
        <f t="shared" si="28"/>
        <v/>
      </c>
      <c r="AE98" s="88" t="str">
        <f t="shared" si="29"/>
        <v/>
      </c>
      <c r="AF98" s="30" t="str">
        <f t="shared" si="30"/>
        <v/>
      </c>
      <c r="AG98" s="44" t="str">
        <f t="shared" si="31"/>
        <v/>
      </c>
      <c r="AH98" s="44" t="str">
        <f t="shared" si="31"/>
        <v/>
      </c>
      <c r="AI98" s="96" t="str">
        <f t="shared" si="31"/>
        <v/>
      </c>
    </row>
    <row r="99" spans="1:35" s="44" customFormat="1" x14ac:dyDescent="0.3">
      <c r="A99" s="65"/>
      <c r="B99" s="55" t="str">
        <f t="shared" ca="1" si="17"/>
        <v/>
      </c>
      <c r="C99" s="71"/>
      <c r="D99" s="67"/>
      <c r="E99" s="67"/>
      <c r="F99" s="68"/>
      <c r="G99" s="69"/>
      <c r="H99" s="70"/>
      <c r="I99" s="90" t="str">
        <f t="shared" si="32"/>
        <v/>
      </c>
      <c r="J99" s="57" t="str">
        <f t="shared" si="32"/>
        <v/>
      </c>
      <c r="L99" s="78"/>
      <c r="M99" s="78"/>
      <c r="N99" s="78"/>
      <c r="O99" s="78"/>
      <c r="P99" s="78"/>
      <c r="Q99" s="78"/>
      <c r="R99" s="76"/>
      <c r="S99" s="57" t="str">
        <f t="shared" si="18"/>
        <v/>
      </c>
      <c r="T99" s="81" t="str">
        <f t="shared" si="19"/>
        <v/>
      </c>
      <c r="U99" s="94" t="str">
        <f t="shared" si="20"/>
        <v/>
      </c>
      <c r="W99" s="44" t="str">
        <f t="shared" si="21"/>
        <v/>
      </c>
      <c r="X99" s="44" t="str">
        <f t="shared" si="22"/>
        <v/>
      </c>
      <c r="Y99" s="30" t="str">
        <f t="shared" ca="1" si="23"/>
        <v/>
      </c>
      <c r="Z99" s="30" t="str">
        <f t="shared" si="24"/>
        <v/>
      </c>
      <c r="AA99" s="30" t="str">
        <f t="shared" si="25"/>
        <v>N</v>
      </c>
      <c r="AB99" s="30" t="str">
        <f t="shared" si="26"/>
        <v/>
      </c>
      <c r="AC99" s="30" t="str">
        <f t="shared" si="27"/>
        <v/>
      </c>
      <c r="AD99" s="30" t="str">
        <f t="shared" si="28"/>
        <v/>
      </c>
      <c r="AE99" s="88" t="str">
        <f t="shared" si="29"/>
        <v/>
      </c>
      <c r="AF99" s="30" t="str">
        <f t="shared" si="30"/>
        <v/>
      </c>
      <c r="AG99" s="44" t="str">
        <f t="shared" si="31"/>
        <v/>
      </c>
      <c r="AH99" s="44" t="str">
        <f t="shared" si="31"/>
        <v/>
      </c>
      <c r="AI99" s="96" t="str">
        <f t="shared" si="31"/>
        <v/>
      </c>
    </row>
    <row r="100" spans="1:35" s="44" customFormat="1" x14ac:dyDescent="0.3">
      <c r="A100" s="65"/>
      <c r="B100" s="55" t="str">
        <f t="shared" ca="1" si="17"/>
        <v/>
      </c>
      <c r="C100" s="71"/>
      <c r="D100" s="67"/>
      <c r="E100" s="67"/>
      <c r="F100" s="68"/>
      <c r="G100" s="69"/>
      <c r="H100" s="70"/>
      <c r="I100" s="90" t="str">
        <f t="shared" si="32"/>
        <v/>
      </c>
      <c r="J100" s="57" t="str">
        <f t="shared" si="32"/>
        <v/>
      </c>
      <c r="L100" s="78"/>
      <c r="M100" s="78"/>
      <c r="N100" s="78"/>
      <c r="O100" s="78"/>
      <c r="P100" s="78"/>
      <c r="Q100" s="78"/>
      <c r="R100" s="76"/>
      <c r="S100" s="57" t="str">
        <f t="shared" si="18"/>
        <v/>
      </c>
      <c r="T100" s="81" t="str">
        <f t="shared" si="19"/>
        <v/>
      </c>
      <c r="U100" s="94" t="str">
        <f t="shared" si="20"/>
        <v/>
      </c>
      <c r="W100" s="44" t="str">
        <f t="shared" si="21"/>
        <v/>
      </c>
      <c r="X100" s="44" t="str">
        <f t="shared" si="22"/>
        <v/>
      </c>
      <c r="Y100" s="30" t="str">
        <f t="shared" ca="1" si="23"/>
        <v/>
      </c>
      <c r="Z100" s="30" t="str">
        <f t="shared" si="24"/>
        <v/>
      </c>
      <c r="AA100" s="30" t="str">
        <f t="shared" si="25"/>
        <v>N</v>
      </c>
      <c r="AB100" s="30" t="str">
        <f t="shared" si="26"/>
        <v/>
      </c>
      <c r="AC100" s="30" t="str">
        <f t="shared" si="27"/>
        <v/>
      </c>
      <c r="AD100" s="30" t="str">
        <f t="shared" si="28"/>
        <v/>
      </c>
      <c r="AE100" s="88" t="str">
        <f t="shared" si="29"/>
        <v/>
      </c>
      <c r="AF100" s="30" t="str">
        <f t="shared" si="30"/>
        <v/>
      </c>
      <c r="AG100" s="44" t="str">
        <f t="shared" si="31"/>
        <v/>
      </c>
      <c r="AH100" s="44" t="str">
        <f t="shared" si="31"/>
        <v/>
      </c>
      <c r="AI100" s="96" t="str">
        <f t="shared" si="31"/>
        <v/>
      </c>
    </row>
    <row r="101" spans="1:35" s="44" customFormat="1" x14ac:dyDescent="0.3">
      <c r="A101" s="65"/>
      <c r="B101" s="55" t="str">
        <f t="shared" ca="1" si="17"/>
        <v/>
      </c>
      <c r="C101" s="71"/>
      <c r="D101" s="67"/>
      <c r="E101" s="67"/>
      <c r="F101" s="68"/>
      <c r="G101" s="69"/>
      <c r="H101" s="70"/>
      <c r="I101" s="90" t="str">
        <f t="shared" si="32"/>
        <v/>
      </c>
      <c r="J101" s="57" t="str">
        <f t="shared" si="32"/>
        <v/>
      </c>
      <c r="L101" s="78"/>
      <c r="M101" s="78"/>
      <c r="N101" s="78"/>
      <c r="O101" s="78"/>
      <c r="P101" s="78"/>
      <c r="Q101" s="78"/>
      <c r="R101" s="76"/>
      <c r="S101" s="57" t="str">
        <f t="shared" si="18"/>
        <v/>
      </c>
      <c r="T101" s="81" t="str">
        <f t="shared" si="19"/>
        <v/>
      </c>
      <c r="U101" s="94" t="str">
        <f t="shared" si="20"/>
        <v/>
      </c>
      <c r="W101" s="44" t="str">
        <f t="shared" si="21"/>
        <v/>
      </c>
      <c r="X101" s="44" t="str">
        <f t="shared" si="22"/>
        <v/>
      </c>
      <c r="Y101" s="30" t="str">
        <f t="shared" ca="1" si="23"/>
        <v/>
      </c>
      <c r="Z101" s="30" t="str">
        <f t="shared" si="24"/>
        <v/>
      </c>
      <c r="AA101" s="30" t="str">
        <f t="shared" si="25"/>
        <v>N</v>
      </c>
      <c r="AB101" s="30" t="str">
        <f t="shared" si="26"/>
        <v/>
      </c>
      <c r="AC101" s="30" t="str">
        <f t="shared" si="27"/>
        <v/>
      </c>
      <c r="AD101" s="30" t="str">
        <f t="shared" si="28"/>
        <v/>
      </c>
      <c r="AE101" s="88" t="str">
        <f t="shared" si="29"/>
        <v/>
      </c>
      <c r="AF101" s="30" t="str">
        <f t="shared" si="30"/>
        <v/>
      </c>
      <c r="AG101" s="44" t="str">
        <f t="shared" si="31"/>
        <v/>
      </c>
      <c r="AH101" s="44" t="str">
        <f t="shared" si="31"/>
        <v/>
      </c>
      <c r="AI101" s="96" t="str">
        <f t="shared" si="31"/>
        <v/>
      </c>
    </row>
    <row r="102" spans="1:35" s="44" customFormat="1" x14ac:dyDescent="0.3">
      <c r="A102" s="65"/>
      <c r="B102" s="55" t="str">
        <f t="shared" ca="1" si="17"/>
        <v/>
      </c>
      <c r="C102" s="71"/>
      <c r="D102" s="67"/>
      <c r="E102" s="67"/>
      <c r="F102" s="68"/>
      <c r="G102" s="69"/>
      <c r="H102" s="70"/>
      <c r="I102" s="90" t="str">
        <f t="shared" si="32"/>
        <v/>
      </c>
      <c r="J102" s="57" t="str">
        <f t="shared" si="32"/>
        <v/>
      </c>
      <c r="L102" s="78"/>
      <c r="M102" s="78"/>
      <c r="N102" s="78"/>
      <c r="O102" s="78"/>
      <c r="P102" s="78"/>
      <c r="Q102" s="78"/>
      <c r="R102" s="76"/>
      <c r="S102" s="57" t="str">
        <f t="shared" si="18"/>
        <v/>
      </c>
      <c r="T102" s="81" t="str">
        <f t="shared" si="19"/>
        <v/>
      </c>
      <c r="U102" s="94" t="str">
        <f t="shared" si="20"/>
        <v/>
      </c>
      <c r="W102" s="44" t="str">
        <f t="shared" si="21"/>
        <v/>
      </c>
      <c r="X102" s="44" t="str">
        <f t="shared" si="22"/>
        <v/>
      </c>
      <c r="Y102" s="30" t="str">
        <f t="shared" ca="1" si="23"/>
        <v/>
      </c>
      <c r="Z102" s="30" t="str">
        <f t="shared" si="24"/>
        <v/>
      </c>
      <c r="AA102" s="30" t="str">
        <f t="shared" si="25"/>
        <v>N</v>
      </c>
      <c r="AB102" s="30" t="str">
        <f t="shared" si="26"/>
        <v/>
      </c>
      <c r="AC102" s="30" t="str">
        <f t="shared" si="27"/>
        <v/>
      </c>
      <c r="AD102" s="30" t="str">
        <f t="shared" si="28"/>
        <v/>
      </c>
      <c r="AE102" s="88" t="str">
        <f t="shared" si="29"/>
        <v/>
      </c>
      <c r="AF102" s="30" t="str">
        <f t="shared" si="30"/>
        <v/>
      </c>
      <c r="AG102" s="44" t="str">
        <f t="shared" si="31"/>
        <v/>
      </c>
      <c r="AH102" s="44" t="str">
        <f t="shared" si="31"/>
        <v/>
      </c>
      <c r="AI102" s="96" t="str">
        <f t="shared" si="31"/>
        <v/>
      </c>
    </row>
    <row r="103" spans="1:35" s="44" customFormat="1" x14ac:dyDescent="0.3">
      <c r="A103" s="65"/>
      <c r="B103" s="55" t="str">
        <f t="shared" ca="1" si="17"/>
        <v/>
      </c>
      <c r="C103" s="71"/>
      <c r="D103" s="67"/>
      <c r="E103" s="67"/>
      <c r="F103" s="68"/>
      <c r="G103" s="69"/>
      <c r="H103" s="70"/>
      <c r="I103" s="90" t="str">
        <f t="shared" si="32"/>
        <v/>
      </c>
      <c r="J103" s="57" t="str">
        <f t="shared" si="32"/>
        <v/>
      </c>
      <c r="L103" s="78"/>
      <c r="M103" s="78"/>
      <c r="N103" s="78"/>
      <c r="O103" s="78"/>
      <c r="P103" s="78"/>
      <c r="Q103" s="78"/>
      <c r="R103" s="76"/>
      <c r="S103" s="57" t="str">
        <f t="shared" si="18"/>
        <v/>
      </c>
      <c r="T103" s="81" t="str">
        <f t="shared" si="19"/>
        <v/>
      </c>
      <c r="U103" s="94" t="str">
        <f t="shared" si="20"/>
        <v/>
      </c>
      <c r="W103" s="44" t="str">
        <f t="shared" si="21"/>
        <v/>
      </c>
      <c r="X103" s="44" t="str">
        <f t="shared" si="22"/>
        <v/>
      </c>
      <c r="Y103" s="30" t="str">
        <f t="shared" ca="1" si="23"/>
        <v/>
      </c>
      <c r="Z103" s="30" t="str">
        <f t="shared" si="24"/>
        <v/>
      </c>
      <c r="AA103" s="30" t="str">
        <f t="shared" si="25"/>
        <v>N</v>
      </c>
      <c r="AB103" s="30" t="str">
        <f t="shared" si="26"/>
        <v/>
      </c>
      <c r="AC103" s="30" t="str">
        <f t="shared" si="27"/>
        <v/>
      </c>
      <c r="AD103" s="30" t="str">
        <f t="shared" si="28"/>
        <v/>
      </c>
      <c r="AE103" s="88" t="str">
        <f t="shared" si="29"/>
        <v/>
      </c>
      <c r="AF103" s="30" t="str">
        <f t="shared" si="30"/>
        <v/>
      </c>
      <c r="AG103" s="44" t="str">
        <f t="shared" si="31"/>
        <v/>
      </c>
      <c r="AH103" s="44" t="str">
        <f t="shared" si="31"/>
        <v/>
      </c>
      <c r="AI103" s="96" t="str">
        <f t="shared" si="31"/>
        <v/>
      </c>
    </row>
    <row r="104" spans="1:35" s="44" customFormat="1" x14ac:dyDescent="0.3">
      <c r="A104" s="65"/>
      <c r="B104" s="55" t="str">
        <f t="shared" ca="1" si="17"/>
        <v/>
      </c>
      <c r="C104" s="71"/>
      <c r="D104" s="67"/>
      <c r="E104" s="67"/>
      <c r="F104" s="68"/>
      <c r="G104" s="69"/>
      <c r="H104" s="70"/>
      <c r="I104" s="90" t="str">
        <f t="shared" si="32"/>
        <v/>
      </c>
      <c r="J104" s="57" t="str">
        <f t="shared" si="32"/>
        <v/>
      </c>
      <c r="L104" s="78"/>
      <c r="M104" s="78"/>
      <c r="N104" s="78"/>
      <c r="O104" s="78"/>
      <c r="P104" s="78"/>
      <c r="Q104" s="78"/>
      <c r="R104" s="76"/>
      <c r="S104" s="57" t="str">
        <f t="shared" si="18"/>
        <v/>
      </c>
      <c r="T104" s="81" t="str">
        <f t="shared" si="19"/>
        <v/>
      </c>
      <c r="U104" s="94" t="str">
        <f t="shared" si="20"/>
        <v/>
      </c>
      <c r="W104" s="44" t="str">
        <f t="shared" si="21"/>
        <v/>
      </c>
      <c r="X104" s="44" t="str">
        <f t="shared" si="22"/>
        <v/>
      </c>
      <c r="Y104" s="30" t="str">
        <f t="shared" ca="1" si="23"/>
        <v/>
      </c>
      <c r="Z104" s="30" t="str">
        <f t="shared" si="24"/>
        <v/>
      </c>
      <c r="AA104" s="30" t="str">
        <f t="shared" si="25"/>
        <v>N</v>
      </c>
      <c r="AB104" s="30" t="str">
        <f t="shared" si="26"/>
        <v/>
      </c>
      <c r="AC104" s="30" t="str">
        <f t="shared" si="27"/>
        <v/>
      </c>
      <c r="AD104" s="30" t="str">
        <f t="shared" si="28"/>
        <v/>
      </c>
      <c r="AE104" s="88" t="str">
        <f t="shared" si="29"/>
        <v/>
      </c>
      <c r="AF104" s="30" t="str">
        <f t="shared" si="30"/>
        <v/>
      </c>
      <c r="AG104" s="44" t="str">
        <f t="shared" si="31"/>
        <v/>
      </c>
      <c r="AH104" s="44" t="str">
        <f t="shared" si="31"/>
        <v/>
      </c>
      <c r="AI104" s="96" t="str">
        <f t="shared" si="31"/>
        <v/>
      </c>
    </row>
    <row r="105" spans="1:35" s="44" customFormat="1" x14ac:dyDescent="0.3">
      <c r="A105" s="65"/>
      <c r="B105" s="55" t="str">
        <f t="shared" ca="1" si="17"/>
        <v/>
      </c>
      <c r="C105" s="71"/>
      <c r="D105" s="67"/>
      <c r="E105" s="67"/>
      <c r="F105" s="68"/>
      <c r="G105" s="69"/>
      <c r="H105" s="70"/>
      <c r="I105" s="90" t="str">
        <f t="shared" si="32"/>
        <v/>
      </c>
      <c r="J105" s="57" t="str">
        <f t="shared" si="32"/>
        <v/>
      </c>
      <c r="L105" s="78"/>
      <c r="M105" s="78"/>
      <c r="N105" s="78"/>
      <c r="O105" s="78"/>
      <c r="P105" s="78"/>
      <c r="Q105" s="78"/>
      <c r="R105" s="76"/>
      <c r="S105" s="57" t="str">
        <f t="shared" si="18"/>
        <v/>
      </c>
      <c r="T105" s="81" t="str">
        <f t="shared" si="19"/>
        <v/>
      </c>
      <c r="U105" s="94" t="str">
        <f t="shared" si="20"/>
        <v/>
      </c>
      <c r="W105" s="44" t="str">
        <f t="shared" si="21"/>
        <v/>
      </c>
      <c r="X105" s="44" t="str">
        <f t="shared" si="22"/>
        <v/>
      </c>
      <c r="Y105" s="30" t="str">
        <f t="shared" ca="1" si="23"/>
        <v/>
      </c>
      <c r="Z105" s="30" t="str">
        <f t="shared" si="24"/>
        <v/>
      </c>
      <c r="AA105" s="30" t="str">
        <f t="shared" si="25"/>
        <v>N</v>
      </c>
      <c r="AB105" s="30" t="str">
        <f t="shared" si="26"/>
        <v/>
      </c>
      <c r="AC105" s="30" t="str">
        <f t="shared" si="27"/>
        <v/>
      </c>
      <c r="AD105" s="30" t="str">
        <f t="shared" si="28"/>
        <v/>
      </c>
      <c r="AE105" s="88" t="str">
        <f t="shared" si="29"/>
        <v/>
      </c>
      <c r="AF105" s="30" t="str">
        <f t="shared" si="30"/>
        <v/>
      </c>
      <c r="AG105" s="44" t="str">
        <f t="shared" si="31"/>
        <v/>
      </c>
      <c r="AH105" s="44" t="str">
        <f t="shared" si="31"/>
        <v/>
      </c>
      <c r="AI105" s="96" t="str">
        <f t="shared" si="31"/>
        <v/>
      </c>
    </row>
    <row r="106" spans="1:35" s="44" customFormat="1" x14ac:dyDescent="0.3">
      <c r="A106" s="65"/>
      <c r="B106" s="55" t="str">
        <f t="shared" ca="1" si="17"/>
        <v/>
      </c>
      <c r="C106" s="71"/>
      <c r="D106" s="67"/>
      <c r="E106" s="67"/>
      <c r="F106" s="68"/>
      <c r="G106" s="69"/>
      <c r="H106" s="70"/>
      <c r="I106" s="90" t="str">
        <f t="shared" si="32"/>
        <v/>
      </c>
      <c r="J106" s="57" t="str">
        <f t="shared" si="32"/>
        <v/>
      </c>
      <c r="L106" s="78"/>
      <c r="M106" s="78"/>
      <c r="N106" s="78"/>
      <c r="O106" s="78"/>
      <c r="P106" s="78"/>
      <c r="Q106" s="78"/>
      <c r="R106" s="76"/>
      <c r="S106" s="57" t="str">
        <f t="shared" si="18"/>
        <v/>
      </c>
      <c r="T106" s="81" t="str">
        <f t="shared" si="19"/>
        <v/>
      </c>
      <c r="U106" s="94" t="str">
        <f t="shared" si="20"/>
        <v/>
      </c>
      <c r="W106" s="44" t="str">
        <f t="shared" si="21"/>
        <v/>
      </c>
      <c r="X106" s="44" t="str">
        <f t="shared" si="22"/>
        <v/>
      </c>
      <c r="Y106" s="30" t="str">
        <f t="shared" ca="1" si="23"/>
        <v/>
      </c>
      <c r="Z106" s="30" t="str">
        <f t="shared" si="24"/>
        <v/>
      </c>
      <c r="AA106" s="30" t="str">
        <f t="shared" si="25"/>
        <v>N</v>
      </c>
      <c r="AB106" s="30" t="str">
        <f t="shared" si="26"/>
        <v/>
      </c>
      <c r="AC106" s="30" t="str">
        <f t="shared" si="27"/>
        <v/>
      </c>
      <c r="AD106" s="30" t="str">
        <f t="shared" si="28"/>
        <v/>
      </c>
      <c r="AE106" s="88" t="str">
        <f t="shared" si="29"/>
        <v/>
      </c>
      <c r="AF106" s="30" t="str">
        <f t="shared" si="30"/>
        <v/>
      </c>
      <c r="AG106" s="44" t="str">
        <f t="shared" si="31"/>
        <v/>
      </c>
      <c r="AH106" s="44" t="str">
        <f t="shared" si="31"/>
        <v/>
      </c>
      <c r="AI106" s="96" t="str">
        <f t="shared" si="31"/>
        <v/>
      </c>
    </row>
    <row r="107" spans="1:35" s="44" customFormat="1" x14ac:dyDescent="0.3">
      <c r="A107" s="65"/>
      <c r="B107" s="55" t="str">
        <f t="shared" ca="1" si="17"/>
        <v/>
      </c>
      <c r="C107" s="71"/>
      <c r="D107" s="67"/>
      <c r="E107" s="67"/>
      <c r="F107" s="68"/>
      <c r="G107" s="69"/>
      <c r="H107" s="70"/>
      <c r="I107" s="90" t="str">
        <f t="shared" si="32"/>
        <v/>
      </c>
      <c r="J107" s="57" t="str">
        <f t="shared" si="32"/>
        <v/>
      </c>
      <c r="L107" s="78"/>
      <c r="M107" s="78"/>
      <c r="N107" s="78"/>
      <c r="O107" s="78"/>
      <c r="P107" s="78"/>
      <c r="Q107" s="78"/>
      <c r="R107" s="76"/>
      <c r="S107" s="57" t="str">
        <f t="shared" si="18"/>
        <v/>
      </c>
      <c r="T107" s="81" t="str">
        <f t="shared" si="19"/>
        <v/>
      </c>
      <c r="U107" s="94" t="str">
        <f t="shared" si="20"/>
        <v/>
      </c>
      <c r="W107" s="44" t="str">
        <f t="shared" si="21"/>
        <v/>
      </c>
      <c r="X107" s="44" t="str">
        <f t="shared" si="22"/>
        <v/>
      </c>
      <c r="Y107" s="30" t="str">
        <f t="shared" ca="1" si="23"/>
        <v/>
      </c>
      <c r="Z107" s="30" t="str">
        <f t="shared" si="24"/>
        <v/>
      </c>
      <c r="AA107" s="30" t="str">
        <f t="shared" si="25"/>
        <v>N</v>
      </c>
      <c r="AB107" s="30" t="str">
        <f t="shared" si="26"/>
        <v/>
      </c>
      <c r="AC107" s="30" t="str">
        <f t="shared" si="27"/>
        <v/>
      </c>
      <c r="AD107" s="30" t="str">
        <f t="shared" si="28"/>
        <v/>
      </c>
      <c r="AE107" s="88" t="str">
        <f t="shared" si="29"/>
        <v/>
      </c>
      <c r="AF107" s="30" t="str">
        <f t="shared" si="30"/>
        <v/>
      </c>
      <c r="AG107" s="44" t="str">
        <f t="shared" si="31"/>
        <v/>
      </c>
      <c r="AH107" s="44" t="str">
        <f t="shared" si="31"/>
        <v/>
      </c>
      <c r="AI107" s="96" t="str">
        <f t="shared" si="31"/>
        <v/>
      </c>
    </row>
    <row r="108" spans="1:35" s="44" customFormat="1" x14ac:dyDescent="0.3">
      <c r="A108" s="65"/>
      <c r="B108" s="55" t="str">
        <f t="shared" ca="1" si="17"/>
        <v/>
      </c>
      <c r="C108" s="71"/>
      <c r="D108" s="67"/>
      <c r="E108" s="67"/>
      <c r="F108" s="68"/>
      <c r="G108" s="69"/>
      <c r="H108" s="70"/>
      <c r="I108" s="90" t="str">
        <f t="shared" si="32"/>
        <v/>
      </c>
      <c r="J108" s="57" t="str">
        <f t="shared" si="32"/>
        <v/>
      </c>
      <c r="L108" s="78"/>
      <c r="M108" s="78"/>
      <c r="N108" s="78"/>
      <c r="O108" s="78"/>
      <c r="P108" s="78"/>
      <c r="Q108" s="78"/>
      <c r="R108" s="76"/>
      <c r="S108" s="57" t="str">
        <f t="shared" si="18"/>
        <v/>
      </c>
      <c r="T108" s="81" t="str">
        <f t="shared" si="19"/>
        <v/>
      </c>
      <c r="U108" s="94" t="str">
        <f t="shared" si="20"/>
        <v/>
      </c>
      <c r="W108" s="44" t="str">
        <f t="shared" si="21"/>
        <v/>
      </c>
      <c r="X108" s="44" t="str">
        <f t="shared" si="22"/>
        <v/>
      </c>
      <c r="Y108" s="30" t="str">
        <f t="shared" ca="1" si="23"/>
        <v/>
      </c>
      <c r="Z108" s="30" t="str">
        <f t="shared" si="24"/>
        <v/>
      </c>
      <c r="AA108" s="30" t="str">
        <f t="shared" si="25"/>
        <v>N</v>
      </c>
      <c r="AB108" s="30" t="str">
        <f t="shared" si="26"/>
        <v/>
      </c>
      <c r="AC108" s="30" t="str">
        <f t="shared" si="27"/>
        <v/>
      </c>
      <c r="AD108" s="30" t="str">
        <f t="shared" si="28"/>
        <v/>
      </c>
      <c r="AE108" s="88" t="str">
        <f t="shared" si="29"/>
        <v/>
      </c>
      <c r="AF108" s="30" t="str">
        <f t="shared" si="30"/>
        <v/>
      </c>
      <c r="AG108" s="44" t="str">
        <f t="shared" si="31"/>
        <v/>
      </c>
      <c r="AH108" s="44" t="str">
        <f t="shared" si="31"/>
        <v/>
      </c>
      <c r="AI108" s="96" t="str">
        <f t="shared" si="31"/>
        <v/>
      </c>
    </row>
    <row r="109" spans="1:35" s="44" customFormat="1" x14ac:dyDescent="0.3">
      <c r="A109" s="65"/>
      <c r="B109" s="55" t="str">
        <f t="shared" ca="1" si="17"/>
        <v/>
      </c>
      <c r="C109" s="71"/>
      <c r="D109" s="67"/>
      <c r="E109" s="67"/>
      <c r="F109" s="68"/>
      <c r="G109" s="69"/>
      <c r="H109" s="70"/>
      <c r="I109" s="90" t="str">
        <f t="shared" si="32"/>
        <v/>
      </c>
      <c r="J109" s="57" t="str">
        <f t="shared" si="32"/>
        <v/>
      </c>
      <c r="L109" s="78"/>
      <c r="M109" s="78"/>
      <c r="N109" s="78"/>
      <c r="O109" s="78"/>
      <c r="P109" s="78"/>
      <c r="Q109" s="78"/>
      <c r="R109" s="76"/>
      <c r="S109" s="57" t="str">
        <f t="shared" si="18"/>
        <v/>
      </c>
      <c r="T109" s="81" t="str">
        <f t="shared" si="19"/>
        <v/>
      </c>
      <c r="U109" s="94" t="str">
        <f t="shared" si="20"/>
        <v/>
      </c>
      <c r="W109" s="44" t="str">
        <f t="shared" si="21"/>
        <v/>
      </c>
      <c r="X109" s="44" t="str">
        <f t="shared" si="22"/>
        <v/>
      </c>
      <c r="Y109" s="30" t="str">
        <f t="shared" ca="1" si="23"/>
        <v/>
      </c>
      <c r="Z109" s="30" t="str">
        <f t="shared" si="24"/>
        <v/>
      </c>
      <c r="AA109" s="30" t="str">
        <f t="shared" si="25"/>
        <v>N</v>
      </c>
      <c r="AB109" s="30" t="str">
        <f t="shared" si="26"/>
        <v/>
      </c>
      <c r="AC109" s="30" t="str">
        <f t="shared" si="27"/>
        <v/>
      </c>
      <c r="AD109" s="30" t="str">
        <f t="shared" si="28"/>
        <v/>
      </c>
      <c r="AE109" s="88" t="str">
        <f t="shared" si="29"/>
        <v/>
      </c>
      <c r="AF109" s="30" t="str">
        <f t="shared" si="30"/>
        <v/>
      </c>
      <c r="AG109" s="44" t="str">
        <f t="shared" si="31"/>
        <v/>
      </c>
      <c r="AH109" s="44" t="str">
        <f t="shared" si="31"/>
        <v/>
      </c>
      <c r="AI109" s="96" t="str">
        <f t="shared" si="31"/>
        <v/>
      </c>
    </row>
    <row r="110" spans="1:35" s="44" customFormat="1" x14ac:dyDescent="0.3">
      <c r="A110" s="65"/>
      <c r="B110" s="55" t="str">
        <f t="shared" ca="1" si="17"/>
        <v/>
      </c>
      <c r="C110" s="71"/>
      <c r="D110" s="67"/>
      <c r="E110" s="67"/>
      <c r="F110" s="68"/>
      <c r="G110" s="69"/>
      <c r="H110" s="70"/>
      <c r="I110" s="90" t="str">
        <f t="shared" si="32"/>
        <v/>
      </c>
      <c r="J110" s="57" t="str">
        <f t="shared" si="32"/>
        <v/>
      </c>
      <c r="L110" s="78"/>
      <c r="M110" s="78"/>
      <c r="N110" s="78"/>
      <c r="O110" s="78"/>
      <c r="P110" s="78"/>
      <c r="Q110" s="78"/>
      <c r="R110" s="76"/>
      <c r="S110" s="57" t="str">
        <f t="shared" si="18"/>
        <v/>
      </c>
      <c r="T110" s="81" t="str">
        <f t="shared" si="19"/>
        <v/>
      </c>
      <c r="U110" s="94" t="str">
        <f t="shared" si="20"/>
        <v/>
      </c>
      <c r="W110" s="44" t="str">
        <f t="shared" si="21"/>
        <v/>
      </c>
      <c r="X110" s="44" t="str">
        <f t="shared" si="22"/>
        <v/>
      </c>
      <c r="Y110" s="30" t="str">
        <f t="shared" ca="1" si="23"/>
        <v/>
      </c>
      <c r="Z110" s="30" t="str">
        <f t="shared" si="24"/>
        <v/>
      </c>
      <c r="AA110" s="30" t="str">
        <f t="shared" si="25"/>
        <v>N</v>
      </c>
      <c r="AB110" s="30" t="str">
        <f t="shared" si="26"/>
        <v/>
      </c>
      <c r="AC110" s="30" t="str">
        <f t="shared" si="27"/>
        <v/>
      </c>
      <c r="AD110" s="30" t="str">
        <f t="shared" si="28"/>
        <v/>
      </c>
      <c r="AE110" s="88" t="str">
        <f t="shared" si="29"/>
        <v/>
      </c>
      <c r="AF110" s="30" t="str">
        <f t="shared" si="30"/>
        <v/>
      </c>
      <c r="AG110" s="44" t="str">
        <f t="shared" si="31"/>
        <v/>
      </c>
      <c r="AH110" s="44" t="str">
        <f t="shared" si="31"/>
        <v/>
      </c>
      <c r="AI110" s="96" t="str">
        <f t="shared" si="31"/>
        <v/>
      </c>
    </row>
    <row r="111" spans="1:35" s="44" customFormat="1" x14ac:dyDescent="0.3">
      <c r="A111" s="65"/>
      <c r="B111" s="55" t="str">
        <f t="shared" ca="1" si="17"/>
        <v/>
      </c>
      <c r="C111" s="71"/>
      <c r="D111" s="67"/>
      <c r="E111" s="67"/>
      <c r="F111" s="68"/>
      <c r="G111" s="69"/>
      <c r="H111" s="70"/>
      <c r="I111" s="90" t="str">
        <f t="shared" si="32"/>
        <v/>
      </c>
      <c r="J111" s="57" t="str">
        <f t="shared" si="32"/>
        <v/>
      </c>
      <c r="L111" s="78"/>
      <c r="M111" s="78"/>
      <c r="N111" s="78"/>
      <c r="O111" s="78"/>
      <c r="P111" s="78"/>
      <c r="Q111" s="78"/>
      <c r="R111" s="76"/>
      <c r="S111" s="57" t="str">
        <f t="shared" si="18"/>
        <v/>
      </c>
      <c r="T111" s="81" t="str">
        <f t="shared" si="19"/>
        <v/>
      </c>
      <c r="U111" s="94" t="str">
        <f t="shared" si="20"/>
        <v/>
      </c>
      <c r="W111" s="44" t="str">
        <f t="shared" si="21"/>
        <v/>
      </c>
      <c r="X111" s="44" t="str">
        <f t="shared" si="22"/>
        <v/>
      </c>
      <c r="Y111" s="30" t="str">
        <f t="shared" ca="1" si="23"/>
        <v/>
      </c>
      <c r="Z111" s="30" t="str">
        <f t="shared" si="24"/>
        <v/>
      </c>
      <c r="AA111" s="30" t="str">
        <f t="shared" si="25"/>
        <v>N</v>
      </c>
      <c r="AB111" s="30" t="str">
        <f t="shared" si="26"/>
        <v/>
      </c>
      <c r="AC111" s="30" t="str">
        <f t="shared" si="27"/>
        <v/>
      </c>
      <c r="AD111" s="30" t="str">
        <f t="shared" si="28"/>
        <v/>
      </c>
      <c r="AE111" s="88" t="str">
        <f t="shared" si="29"/>
        <v/>
      </c>
      <c r="AF111" s="30" t="str">
        <f t="shared" si="30"/>
        <v/>
      </c>
      <c r="AG111" s="44" t="str">
        <f t="shared" si="31"/>
        <v/>
      </c>
      <c r="AH111" s="44" t="str">
        <f t="shared" si="31"/>
        <v/>
      </c>
      <c r="AI111" s="96" t="str">
        <f t="shared" si="31"/>
        <v/>
      </c>
    </row>
    <row r="112" spans="1:35" s="44" customFormat="1" x14ac:dyDescent="0.3">
      <c r="A112" s="65"/>
      <c r="B112" s="55" t="str">
        <f t="shared" ca="1" si="17"/>
        <v/>
      </c>
      <c r="C112" s="71"/>
      <c r="D112" s="67"/>
      <c r="E112" s="67"/>
      <c r="F112" s="68"/>
      <c r="G112" s="69"/>
      <c r="H112" s="70"/>
      <c r="I112" s="90" t="str">
        <f t="shared" si="32"/>
        <v/>
      </c>
      <c r="J112" s="57" t="str">
        <f t="shared" si="32"/>
        <v/>
      </c>
      <c r="L112" s="78"/>
      <c r="M112" s="78"/>
      <c r="N112" s="78"/>
      <c r="O112" s="78"/>
      <c r="P112" s="78"/>
      <c r="Q112" s="78"/>
      <c r="R112" s="76"/>
      <c r="S112" s="57" t="str">
        <f t="shared" si="18"/>
        <v/>
      </c>
      <c r="T112" s="81" t="str">
        <f t="shared" si="19"/>
        <v/>
      </c>
      <c r="U112" s="94" t="str">
        <f t="shared" si="20"/>
        <v/>
      </c>
      <c r="W112" s="44" t="str">
        <f t="shared" si="21"/>
        <v/>
      </c>
      <c r="X112" s="44" t="str">
        <f t="shared" si="22"/>
        <v/>
      </c>
      <c r="Y112" s="30" t="str">
        <f t="shared" ca="1" si="23"/>
        <v/>
      </c>
      <c r="Z112" s="30" t="str">
        <f t="shared" si="24"/>
        <v/>
      </c>
      <c r="AA112" s="30" t="str">
        <f t="shared" si="25"/>
        <v>N</v>
      </c>
      <c r="AB112" s="30" t="str">
        <f t="shared" si="26"/>
        <v/>
      </c>
      <c r="AC112" s="30" t="str">
        <f t="shared" si="27"/>
        <v/>
      </c>
      <c r="AD112" s="30" t="str">
        <f t="shared" si="28"/>
        <v/>
      </c>
      <c r="AE112" s="88" t="str">
        <f t="shared" si="29"/>
        <v/>
      </c>
      <c r="AF112" s="30" t="str">
        <f t="shared" si="30"/>
        <v/>
      </c>
      <c r="AG112" s="44" t="str">
        <f t="shared" si="31"/>
        <v/>
      </c>
      <c r="AH112" s="44" t="str">
        <f t="shared" si="31"/>
        <v/>
      </c>
      <c r="AI112" s="96" t="str">
        <f t="shared" si="31"/>
        <v/>
      </c>
    </row>
    <row r="113" spans="1:35" s="44" customFormat="1" x14ac:dyDescent="0.3">
      <c r="A113" s="65"/>
      <c r="B113" s="55" t="str">
        <f t="shared" ca="1" si="17"/>
        <v/>
      </c>
      <c r="C113" s="71"/>
      <c r="D113" s="67"/>
      <c r="E113" s="67"/>
      <c r="F113" s="68"/>
      <c r="G113" s="69"/>
      <c r="H113" s="70"/>
      <c r="I113" s="90" t="str">
        <f t="shared" si="32"/>
        <v/>
      </c>
      <c r="J113" s="57" t="str">
        <f t="shared" si="32"/>
        <v/>
      </c>
      <c r="L113" s="78"/>
      <c r="M113" s="78"/>
      <c r="N113" s="78"/>
      <c r="O113" s="78"/>
      <c r="P113" s="78"/>
      <c r="Q113" s="78"/>
      <c r="R113" s="76"/>
      <c r="S113" s="57" t="str">
        <f t="shared" si="18"/>
        <v/>
      </c>
      <c r="T113" s="81" t="str">
        <f t="shared" si="19"/>
        <v/>
      </c>
      <c r="U113" s="94" t="str">
        <f t="shared" si="20"/>
        <v/>
      </c>
      <c r="W113" s="44" t="str">
        <f t="shared" si="21"/>
        <v/>
      </c>
      <c r="X113" s="44" t="str">
        <f t="shared" si="22"/>
        <v/>
      </c>
      <c r="Y113" s="30" t="str">
        <f t="shared" ca="1" si="23"/>
        <v/>
      </c>
      <c r="Z113" s="30" t="str">
        <f t="shared" si="24"/>
        <v/>
      </c>
      <c r="AA113" s="30" t="str">
        <f t="shared" si="25"/>
        <v>N</v>
      </c>
      <c r="AB113" s="30" t="str">
        <f t="shared" si="26"/>
        <v/>
      </c>
      <c r="AC113" s="30" t="str">
        <f t="shared" si="27"/>
        <v/>
      </c>
      <c r="AD113" s="30" t="str">
        <f t="shared" si="28"/>
        <v/>
      </c>
      <c r="AE113" s="88" t="str">
        <f t="shared" si="29"/>
        <v/>
      </c>
      <c r="AF113" s="30" t="str">
        <f t="shared" si="30"/>
        <v/>
      </c>
      <c r="AG113" s="44" t="str">
        <f t="shared" si="31"/>
        <v/>
      </c>
      <c r="AH113" s="44" t="str">
        <f t="shared" si="31"/>
        <v/>
      </c>
      <c r="AI113" s="96" t="str">
        <f t="shared" si="31"/>
        <v/>
      </c>
    </row>
    <row r="114" spans="1:35" s="44" customFormat="1" x14ac:dyDescent="0.3">
      <c r="A114" s="65"/>
      <c r="B114" s="55" t="str">
        <f t="shared" ca="1" si="17"/>
        <v/>
      </c>
      <c r="C114" s="71"/>
      <c r="D114" s="67"/>
      <c r="E114" s="67"/>
      <c r="F114" s="68"/>
      <c r="G114" s="69"/>
      <c r="H114" s="70"/>
      <c r="I114" s="90" t="str">
        <f t="shared" si="32"/>
        <v/>
      </c>
      <c r="J114" s="57" t="str">
        <f t="shared" si="32"/>
        <v/>
      </c>
      <c r="L114" s="78"/>
      <c r="M114" s="78"/>
      <c r="N114" s="78"/>
      <c r="O114" s="78"/>
      <c r="P114" s="78"/>
      <c r="Q114" s="78"/>
      <c r="R114" s="76"/>
      <c r="S114" s="57" t="str">
        <f t="shared" si="18"/>
        <v/>
      </c>
      <c r="T114" s="81" t="str">
        <f t="shared" si="19"/>
        <v/>
      </c>
      <c r="U114" s="94" t="str">
        <f t="shared" si="20"/>
        <v/>
      </c>
      <c r="W114" s="44" t="str">
        <f t="shared" si="21"/>
        <v/>
      </c>
      <c r="X114" s="44" t="str">
        <f t="shared" si="22"/>
        <v/>
      </c>
      <c r="Y114" s="30" t="str">
        <f t="shared" ca="1" si="23"/>
        <v/>
      </c>
      <c r="Z114" s="30" t="str">
        <f t="shared" si="24"/>
        <v/>
      </c>
      <c r="AA114" s="30" t="str">
        <f t="shared" si="25"/>
        <v>N</v>
      </c>
      <c r="AB114" s="30" t="str">
        <f t="shared" si="26"/>
        <v/>
      </c>
      <c r="AC114" s="30" t="str">
        <f t="shared" si="27"/>
        <v/>
      </c>
      <c r="AD114" s="30" t="str">
        <f t="shared" si="28"/>
        <v/>
      </c>
      <c r="AE114" s="88" t="str">
        <f t="shared" si="29"/>
        <v/>
      </c>
      <c r="AF114" s="30" t="str">
        <f t="shared" si="30"/>
        <v/>
      </c>
      <c r="AG114" s="44" t="str">
        <f t="shared" si="31"/>
        <v/>
      </c>
      <c r="AH114" s="44" t="str">
        <f t="shared" si="31"/>
        <v/>
      </c>
      <c r="AI114" s="96" t="str">
        <f t="shared" si="31"/>
        <v/>
      </c>
    </row>
    <row r="115" spans="1:35" s="44" customFormat="1" x14ac:dyDescent="0.3">
      <c r="A115" s="65"/>
      <c r="B115" s="55" t="str">
        <f t="shared" ca="1" si="17"/>
        <v/>
      </c>
      <c r="C115" s="71"/>
      <c r="D115" s="67"/>
      <c r="E115" s="67"/>
      <c r="F115" s="68"/>
      <c r="G115" s="69"/>
      <c r="H115" s="70"/>
      <c r="I115" s="90" t="str">
        <f t="shared" si="32"/>
        <v/>
      </c>
      <c r="J115" s="57" t="str">
        <f t="shared" si="32"/>
        <v/>
      </c>
      <c r="L115" s="78"/>
      <c r="M115" s="78"/>
      <c r="N115" s="78"/>
      <c r="O115" s="78"/>
      <c r="P115" s="78"/>
      <c r="Q115" s="78"/>
      <c r="R115" s="76"/>
      <c r="S115" s="57" t="str">
        <f t="shared" si="18"/>
        <v/>
      </c>
      <c r="T115" s="81" t="str">
        <f t="shared" si="19"/>
        <v/>
      </c>
      <c r="U115" s="94" t="str">
        <f t="shared" si="20"/>
        <v/>
      </c>
      <c r="W115" s="44" t="str">
        <f t="shared" si="21"/>
        <v/>
      </c>
      <c r="X115" s="44" t="str">
        <f t="shared" si="22"/>
        <v/>
      </c>
      <c r="Y115" s="30" t="str">
        <f t="shared" ca="1" si="23"/>
        <v/>
      </c>
      <c r="Z115" s="30" t="str">
        <f t="shared" si="24"/>
        <v/>
      </c>
      <c r="AA115" s="30" t="str">
        <f t="shared" si="25"/>
        <v>N</v>
      </c>
      <c r="AB115" s="30" t="str">
        <f t="shared" si="26"/>
        <v/>
      </c>
      <c r="AC115" s="30" t="str">
        <f t="shared" si="27"/>
        <v/>
      </c>
      <c r="AD115" s="30" t="str">
        <f t="shared" si="28"/>
        <v/>
      </c>
      <c r="AE115" s="88" t="str">
        <f t="shared" si="29"/>
        <v/>
      </c>
      <c r="AF115" s="30" t="str">
        <f t="shared" si="30"/>
        <v/>
      </c>
      <c r="AG115" s="44" t="str">
        <f t="shared" si="31"/>
        <v/>
      </c>
      <c r="AH115" s="44" t="str">
        <f t="shared" si="31"/>
        <v/>
      </c>
      <c r="AI115" s="96" t="str">
        <f t="shared" si="31"/>
        <v/>
      </c>
    </row>
    <row r="116" spans="1:35" s="44" customFormat="1" x14ac:dyDescent="0.3">
      <c r="A116" s="65"/>
      <c r="B116" s="55" t="str">
        <f t="shared" ca="1" si="17"/>
        <v/>
      </c>
      <c r="C116" s="71"/>
      <c r="D116" s="67"/>
      <c r="E116" s="67"/>
      <c r="F116" s="68"/>
      <c r="G116" s="69"/>
      <c r="H116" s="70"/>
      <c r="I116" s="90" t="str">
        <f t="shared" si="32"/>
        <v/>
      </c>
      <c r="J116" s="57" t="str">
        <f t="shared" si="32"/>
        <v/>
      </c>
      <c r="L116" s="78"/>
      <c r="M116" s="78"/>
      <c r="N116" s="78"/>
      <c r="O116" s="78"/>
      <c r="P116" s="78"/>
      <c r="Q116" s="78"/>
      <c r="R116" s="76"/>
      <c r="S116" s="57" t="str">
        <f t="shared" si="18"/>
        <v/>
      </c>
      <c r="T116" s="81" t="str">
        <f t="shared" si="19"/>
        <v/>
      </c>
      <c r="U116" s="94" t="str">
        <f t="shared" si="20"/>
        <v/>
      </c>
      <c r="W116" s="44" t="str">
        <f t="shared" si="21"/>
        <v/>
      </c>
      <c r="X116" s="44" t="str">
        <f t="shared" si="22"/>
        <v/>
      </c>
      <c r="Y116" s="30" t="str">
        <f t="shared" ca="1" si="23"/>
        <v/>
      </c>
      <c r="Z116" s="30" t="str">
        <f t="shared" si="24"/>
        <v/>
      </c>
      <c r="AA116" s="30" t="str">
        <f t="shared" si="25"/>
        <v>N</v>
      </c>
      <c r="AB116" s="30" t="str">
        <f t="shared" si="26"/>
        <v/>
      </c>
      <c r="AC116" s="30" t="str">
        <f t="shared" si="27"/>
        <v/>
      </c>
      <c r="AD116" s="30" t="str">
        <f t="shared" si="28"/>
        <v/>
      </c>
      <c r="AE116" s="88" t="str">
        <f t="shared" si="29"/>
        <v/>
      </c>
      <c r="AF116" s="30" t="str">
        <f t="shared" si="30"/>
        <v/>
      </c>
      <c r="AG116" s="44" t="str">
        <f t="shared" si="31"/>
        <v/>
      </c>
      <c r="AH116" s="44" t="str">
        <f t="shared" si="31"/>
        <v/>
      </c>
      <c r="AI116" s="96" t="str">
        <f t="shared" si="31"/>
        <v/>
      </c>
    </row>
    <row r="117" spans="1:35" s="44" customFormat="1" x14ac:dyDescent="0.3">
      <c r="A117" s="65"/>
      <c r="B117" s="55" t="str">
        <f t="shared" ca="1" si="17"/>
        <v/>
      </c>
      <c r="C117" s="71"/>
      <c r="D117" s="67"/>
      <c r="E117" s="67"/>
      <c r="F117" s="68"/>
      <c r="G117" s="69"/>
      <c r="H117" s="70"/>
      <c r="I117" s="90" t="str">
        <f t="shared" si="32"/>
        <v/>
      </c>
      <c r="J117" s="57" t="str">
        <f t="shared" si="32"/>
        <v/>
      </c>
      <c r="L117" s="78"/>
      <c r="M117" s="78"/>
      <c r="N117" s="78"/>
      <c r="O117" s="78"/>
      <c r="P117" s="78"/>
      <c r="Q117" s="78"/>
      <c r="R117" s="76"/>
      <c r="S117" s="57" t="str">
        <f t="shared" si="18"/>
        <v/>
      </c>
      <c r="T117" s="81" t="str">
        <f t="shared" si="19"/>
        <v/>
      </c>
      <c r="U117" s="94" t="str">
        <f t="shared" si="20"/>
        <v/>
      </c>
      <c r="W117" s="44" t="str">
        <f t="shared" si="21"/>
        <v/>
      </c>
      <c r="X117" s="44" t="str">
        <f t="shared" si="22"/>
        <v/>
      </c>
      <c r="Y117" s="30" t="str">
        <f t="shared" ca="1" si="23"/>
        <v/>
      </c>
      <c r="Z117" s="30" t="str">
        <f t="shared" si="24"/>
        <v/>
      </c>
      <c r="AA117" s="30" t="str">
        <f t="shared" si="25"/>
        <v>N</v>
      </c>
      <c r="AB117" s="30" t="str">
        <f t="shared" si="26"/>
        <v/>
      </c>
      <c r="AC117" s="30" t="str">
        <f t="shared" si="27"/>
        <v/>
      </c>
      <c r="AD117" s="30" t="str">
        <f t="shared" si="28"/>
        <v/>
      </c>
      <c r="AE117" s="88" t="str">
        <f t="shared" si="29"/>
        <v/>
      </c>
      <c r="AF117" s="30" t="str">
        <f t="shared" si="30"/>
        <v/>
      </c>
      <c r="AG117" s="44" t="str">
        <f t="shared" si="31"/>
        <v/>
      </c>
      <c r="AH117" s="44" t="str">
        <f t="shared" si="31"/>
        <v/>
      </c>
      <c r="AI117" s="96" t="str">
        <f t="shared" si="31"/>
        <v/>
      </c>
    </row>
    <row r="118" spans="1:35" s="44" customFormat="1" x14ac:dyDescent="0.3">
      <c r="A118" s="65"/>
      <c r="B118" s="55" t="str">
        <f t="shared" ca="1" si="17"/>
        <v/>
      </c>
      <c r="C118" s="71"/>
      <c r="D118" s="67"/>
      <c r="E118" s="67"/>
      <c r="F118" s="68"/>
      <c r="G118" s="69"/>
      <c r="H118" s="70"/>
      <c r="I118" s="90" t="str">
        <f t="shared" si="32"/>
        <v/>
      </c>
      <c r="J118" s="57" t="str">
        <f t="shared" si="32"/>
        <v/>
      </c>
      <c r="L118" s="78"/>
      <c r="M118" s="78"/>
      <c r="N118" s="78"/>
      <c r="O118" s="78"/>
      <c r="P118" s="78"/>
      <c r="Q118" s="78"/>
      <c r="R118" s="76"/>
      <c r="S118" s="57" t="str">
        <f t="shared" si="18"/>
        <v/>
      </c>
      <c r="T118" s="81" t="str">
        <f t="shared" si="19"/>
        <v/>
      </c>
      <c r="U118" s="94" t="str">
        <f t="shared" si="20"/>
        <v/>
      </c>
      <c r="W118" s="44" t="str">
        <f t="shared" si="21"/>
        <v/>
      </c>
      <c r="X118" s="44" t="str">
        <f t="shared" si="22"/>
        <v/>
      </c>
      <c r="Y118" s="30" t="str">
        <f t="shared" ca="1" si="23"/>
        <v/>
      </c>
      <c r="Z118" s="30" t="str">
        <f t="shared" si="24"/>
        <v/>
      </c>
      <c r="AA118" s="30" t="str">
        <f t="shared" si="25"/>
        <v>N</v>
      </c>
      <c r="AB118" s="30" t="str">
        <f t="shared" si="26"/>
        <v/>
      </c>
      <c r="AC118" s="30" t="str">
        <f t="shared" si="27"/>
        <v/>
      </c>
      <c r="AD118" s="30" t="str">
        <f t="shared" si="28"/>
        <v/>
      </c>
      <c r="AE118" s="88" t="str">
        <f t="shared" si="29"/>
        <v/>
      </c>
      <c r="AF118" s="30" t="str">
        <f t="shared" si="30"/>
        <v/>
      </c>
      <c r="AG118" s="44" t="str">
        <f t="shared" si="31"/>
        <v/>
      </c>
      <c r="AH118" s="44" t="str">
        <f t="shared" si="31"/>
        <v/>
      </c>
      <c r="AI118" s="96" t="str">
        <f t="shared" si="31"/>
        <v/>
      </c>
    </row>
    <row r="119" spans="1:35" s="44" customFormat="1" x14ac:dyDescent="0.3">
      <c r="A119" s="65"/>
      <c r="B119" s="55" t="str">
        <f t="shared" ca="1" si="17"/>
        <v/>
      </c>
      <c r="C119" s="71"/>
      <c r="D119" s="67"/>
      <c r="E119" s="67"/>
      <c r="F119" s="68"/>
      <c r="G119" s="69"/>
      <c r="H119" s="70"/>
      <c r="I119" s="90" t="str">
        <f t="shared" si="32"/>
        <v/>
      </c>
      <c r="J119" s="57" t="str">
        <f t="shared" si="32"/>
        <v/>
      </c>
      <c r="L119" s="78"/>
      <c r="M119" s="78"/>
      <c r="N119" s="78"/>
      <c r="O119" s="78"/>
      <c r="P119" s="78"/>
      <c r="Q119" s="78"/>
      <c r="R119" s="76"/>
      <c r="S119" s="57" t="str">
        <f t="shared" si="18"/>
        <v/>
      </c>
      <c r="T119" s="81" t="str">
        <f t="shared" si="19"/>
        <v/>
      </c>
      <c r="U119" s="94" t="str">
        <f t="shared" si="20"/>
        <v/>
      </c>
      <c r="W119" s="44" t="str">
        <f t="shared" si="21"/>
        <v/>
      </c>
      <c r="X119" s="44" t="str">
        <f t="shared" si="22"/>
        <v/>
      </c>
      <c r="Y119" s="30" t="str">
        <f t="shared" ca="1" si="23"/>
        <v/>
      </c>
      <c r="Z119" s="30" t="str">
        <f t="shared" si="24"/>
        <v/>
      </c>
      <c r="AA119" s="30" t="str">
        <f t="shared" si="25"/>
        <v>N</v>
      </c>
      <c r="AB119" s="30" t="str">
        <f t="shared" si="26"/>
        <v/>
      </c>
      <c r="AC119" s="30" t="str">
        <f t="shared" si="27"/>
        <v/>
      </c>
      <c r="AD119" s="30" t="str">
        <f t="shared" si="28"/>
        <v/>
      </c>
      <c r="AE119" s="88" t="str">
        <f t="shared" si="29"/>
        <v/>
      </c>
      <c r="AF119" s="30" t="str">
        <f t="shared" si="30"/>
        <v/>
      </c>
      <c r="AG119" s="44" t="str">
        <f t="shared" si="31"/>
        <v/>
      </c>
      <c r="AH119" s="44" t="str">
        <f t="shared" si="31"/>
        <v/>
      </c>
      <c r="AI119" s="96" t="str">
        <f t="shared" si="31"/>
        <v/>
      </c>
    </row>
    <row r="120" spans="1:35" s="44" customFormat="1" x14ac:dyDescent="0.3">
      <c r="A120" s="65"/>
      <c r="B120" s="55" t="str">
        <f t="shared" ca="1" si="17"/>
        <v/>
      </c>
      <c r="C120" s="71"/>
      <c r="D120" s="67"/>
      <c r="E120" s="67"/>
      <c r="F120" s="68"/>
      <c r="G120" s="69"/>
      <c r="H120" s="70"/>
      <c r="I120" s="90" t="str">
        <f t="shared" si="32"/>
        <v/>
      </c>
      <c r="J120" s="57" t="str">
        <f t="shared" si="32"/>
        <v/>
      </c>
      <c r="L120" s="78"/>
      <c r="M120" s="78"/>
      <c r="N120" s="78"/>
      <c r="O120" s="78"/>
      <c r="P120" s="78"/>
      <c r="Q120" s="78"/>
      <c r="R120" s="76"/>
      <c r="S120" s="57" t="str">
        <f t="shared" si="18"/>
        <v/>
      </c>
      <c r="T120" s="81" t="str">
        <f t="shared" si="19"/>
        <v/>
      </c>
      <c r="U120" s="94" t="str">
        <f t="shared" si="20"/>
        <v/>
      </c>
      <c r="W120" s="44" t="str">
        <f t="shared" si="21"/>
        <v/>
      </c>
      <c r="X120" s="44" t="str">
        <f t="shared" si="22"/>
        <v/>
      </c>
      <c r="Y120" s="30" t="str">
        <f t="shared" ca="1" si="23"/>
        <v/>
      </c>
      <c r="Z120" s="30" t="str">
        <f t="shared" si="24"/>
        <v/>
      </c>
      <c r="AA120" s="30" t="str">
        <f t="shared" si="25"/>
        <v>N</v>
      </c>
      <c r="AB120" s="30" t="str">
        <f t="shared" si="26"/>
        <v/>
      </c>
      <c r="AC120" s="30" t="str">
        <f t="shared" si="27"/>
        <v/>
      </c>
      <c r="AD120" s="30" t="str">
        <f t="shared" si="28"/>
        <v/>
      </c>
      <c r="AE120" s="88" t="str">
        <f t="shared" si="29"/>
        <v/>
      </c>
      <c r="AF120" s="30" t="str">
        <f t="shared" si="30"/>
        <v/>
      </c>
      <c r="AG120" s="44" t="str">
        <f t="shared" si="31"/>
        <v/>
      </c>
      <c r="AH120" s="44" t="str">
        <f t="shared" si="31"/>
        <v/>
      </c>
      <c r="AI120" s="96" t="str">
        <f t="shared" si="31"/>
        <v/>
      </c>
    </row>
    <row r="121" spans="1:35" s="44" customFormat="1" x14ac:dyDescent="0.3">
      <c r="A121" s="65"/>
      <c r="B121" s="55" t="str">
        <f t="shared" ca="1" si="17"/>
        <v/>
      </c>
      <c r="C121" s="71"/>
      <c r="D121" s="67"/>
      <c r="E121" s="67"/>
      <c r="F121" s="68"/>
      <c r="G121" s="69"/>
      <c r="H121" s="70"/>
      <c r="I121" s="90" t="str">
        <f t="shared" si="32"/>
        <v/>
      </c>
      <c r="J121" s="57" t="str">
        <f t="shared" si="32"/>
        <v/>
      </c>
      <c r="L121" s="78"/>
      <c r="M121" s="78"/>
      <c r="N121" s="78"/>
      <c r="O121" s="78"/>
      <c r="P121" s="78"/>
      <c r="Q121" s="78"/>
      <c r="R121" s="76"/>
      <c r="S121" s="57" t="str">
        <f t="shared" si="18"/>
        <v/>
      </c>
      <c r="T121" s="81" t="str">
        <f t="shared" si="19"/>
        <v/>
      </c>
      <c r="U121" s="94" t="str">
        <f t="shared" si="20"/>
        <v/>
      </c>
      <c r="W121" s="44" t="str">
        <f t="shared" si="21"/>
        <v/>
      </c>
      <c r="X121" s="44" t="str">
        <f t="shared" si="22"/>
        <v/>
      </c>
      <c r="Y121" s="30" t="str">
        <f t="shared" ca="1" si="23"/>
        <v/>
      </c>
      <c r="Z121" s="30" t="str">
        <f t="shared" si="24"/>
        <v/>
      </c>
      <c r="AA121" s="30" t="str">
        <f t="shared" si="25"/>
        <v>N</v>
      </c>
      <c r="AB121" s="30" t="str">
        <f t="shared" si="26"/>
        <v/>
      </c>
      <c r="AC121" s="30" t="str">
        <f t="shared" si="27"/>
        <v/>
      </c>
      <c r="AD121" s="30" t="str">
        <f t="shared" si="28"/>
        <v/>
      </c>
      <c r="AE121" s="88" t="str">
        <f t="shared" si="29"/>
        <v/>
      </c>
      <c r="AF121" s="30" t="str">
        <f t="shared" si="30"/>
        <v/>
      </c>
      <c r="AG121" s="44" t="str">
        <f t="shared" si="31"/>
        <v/>
      </c>
      <c r="AH121" s="44" t="str">
        <f t="shared" si="31"/>
        <v/>
      </c>
      <c r="AI121" s="96" t="str">
        <f t="shared" si="31"/>
        <v/>
      </c>
    </row>
    <row r="122" spans="1:35" s="44" customFormat="1" x14ac:dyDescent="0.3">
      <c r="A122" s="65"/>
      <c r="B122" s="55" t="str">
        <f t="shared" ca="1" si="17"/>
        <v/>
      </c>
      <c r="C122" s="71"/>
      <c r="D122" s="67"/>
      <c r="E122" s="67"/>
      <c r="F122" s="68"/>
      <c r="G122" s="69"/>
      <c r="H122" s="70"/>
      <c r="I122" s="90" t="str">
        <f t="shared" si="32"/>
        <v/>
      </c>
      <c r="J122" s="57" t="str">
        <f t="shared" si="32"/>
        <v/>
      </c>
      <c r="L122" s="78"/>
      <c r="M122" s="78"/>
      <c r="N122" s="78"/>
      <c r="O122" s="78"/>
      <c r="P122" s="78"/>
      <c r="Q122" s="78"/>
      <c r="R122" s="76"/>
      <c r="S122" s="57" t="str">
        <f t="shared" si="18"/>
        <v/>
      </c>
      <c r="T122" s="81" t="str">
        <f t="shared" si="19"/>
        <v/>
      </c>
      <c r="U122" s="94" t="str">
        <f t="shared" si="20"/>
        <v/>
      </c>
      <c r="W122" s="44" t="str">
        <f t="shared" si="21"/>
        <v/>
      </c>
      <c r="X122" s="44" t="str">
        <f t="shared" si="22"/>
        <v/>
      </c>
      <c r="Y122" s="30" t="str">
        <f t="shared" ca="1" si="23"/>
        <v/>
      </c>
      <c r="Z122" s="30" t="str">
        <f t="shared" si="24"/>
        <v/>
      </c>
      <c r="AA122" s="30" t="str">
        <f t="shared" si="25"/>
        <v>N</v>
      </c>
      <c r="AB122" s="30" t="str">
        <f t="shared" si="26"/>
        <v/>
      </c>
      <c r="AC122" s="30" t="str">
        <f t="shared" si="27"/>
        <v/>
      </c>
      <c r="AD122" s="30" t="str">
        <f t="shared" si="28"/>
        <v/>
      </c>
      <c r="AE122" s="88" t="str">
        <f t="shared" si="29"/>
        <v/>
      </c>
      <c r="AF122" s="30" t="str">
        <f t="shared" si="30"/>
        <v/>
      </c>
      <c r="AG122" s="44" t="str">
        <f t="shared" si="31"/>
        <v/>
      </c>
      <c r="AH122" s="44" t="str">
        <f t="shared" si="31"/>
        <v/>
      </c>
      <c r="AI122" s="96" t="str">
        <f t="shared" si="31"/>
        <v/>
      </c>
    </row>
    <row r="123" spans="1:35" s="44" customFormat="1" x14ac:dyDescent="0.3">
      <c r="A123" s="65"/>
      <c r="B123" s="55" t="str">
        <f t="shared" ca="1" si="17"/>
        <v/>
      </c>
      <c r="C123" s="71"/>
      <c r="D123" s="67"/>
      <c r="E123" s="67"/>
      <c r="F123" s="68"/>
      <c r="G123" s="69"/>
      <c r="H123" s="70"/>
      <c r="I123" s="90" t="str">
        <f t="shared" si="32"/>
        <v/>
      </c>
      <c r="J123" s="57" t="str">
        <f t="shared" si="32"/>
        <v/>
      </c>
      <c r="L123" s="78"/>
      <c r="M123" s="78"/>
      <c r="N123" s="78"/>
      <c r="O123" s="78"/>
      <c r="P123" s="78"/>
      <c r="Q123" s="78"/>
      <c r="R123" s="76"/>
      <c r="S123" s="57" t="str">
        <f t="shared" si="18"/>
        <v/>
      </c>
      <c r="T123" s="81" t="str">
        <f t="shared" si="19"/>
        <v/>
      </c>
      <c r="U123" s="94" t="str">
        <f t="shared" si="20"/>
        <v/>
      </c>
      <c r="W123" s="44" t="str">
        <f t="shared" si="21"/>
        <v/>
      </c>
      <c r="X123" s="44" t="str">
        <f t="shared" si="22"/>
        <v/>
      </c>
      <c r="Y123" s="30" t="str">
        <f t="shared" ca="1" si="23"/>
        <v/>
      </c>
      <c r="Z123" s="30" t="str">
        <f t="shared" si="24"/>
        <v/>
      </c>
      <c r="AA123" s="30" t="str">
        <f t="shared" si="25"/>
        <v>N</v>
      </c>
      <c r="AB123" s="30" t="str">
        <f t="shared" si="26"/>
        <v/>
      </c>
      <c r="AC123" s="30" t="str">
        <f t="shared" si="27"/>
        <v/>
      </c>
      <c r="AD123" s="30" t="str">
        <f t="shared" si="28"/>
        <v/>
      </c>
      <c r="AE123" s="88" t="str">
        <f t="shared" si="29"/>
        <v/>
      </c>
      <c r="AF123" s="30" t="str">
        <f t="shared" si="30"/>
        <v/>
      </c>
      <c r="AG123" s="44" t="str">
        <f t="shared" si="31"/>
        <v/>
      </c>
      <c r="AH123" s="44" t="str">
        <f t="shared" si="31"/>
        <v/>
      </c>
      <c r="AI123" s="96" t="str">
        <f t="shared" si="31"/>
        <v/>
      </c>
    </row>
    <row r="124" spans="1:35" s="44" customFormat="1" x14ac:dyDescent="0.3">
      <c r="A124" s="65"/>
      <c r="B124" s="55" t="str">
        <f t="shared" ca="1" si="17"/>
        <v/>
      </c>
      <c r="C124" s="71"/>
      <c r="D124" s="67"/>
      <c r="E124" s="67"/>
      <c r="F124" s="68"/>
      <c r="G124" s="69"/>
      <c r="H124" s="70"/>
      <c r="I124" s="90" t="str">
        <f t="shared" si="32"/>
        <v/>
      </c>
      <c r="J124" s="57" t="str">
        <f t="shared" si="32"/>
        <v/>
      </c>
      <c r="L124" s="78"/>
      <c r="M124" s="78"/>
      <c r="N124" s="78"/>
      <c r="O124" s="78"/>
      <c r="P124" s="78"/>
      <c r="Q124" s="78"/>
      <c r="R124" s="76"/>
      <c r="S124" s="57" t="str">
        <f t="shared" si="18"/>
        <v/>
      </c>
      <c r="T124" s="81" t="str">
        <f t="shared" si="19"/>
        <v/>
      </c>
      <c r="U124" s="94" t="str">
        <f t="shared" si="20"/>
        <v/>
      </c>
      <c r="W124" s="44" t="str">
        <f t="shared" si="21"/>
        <v/>
      </c>
      <c r="X124" s="44" t="str">
        <f t="shared" si="22"/>
        <v/>
      </c>
      <c r="Y124" s="30" t="str">
        <f t="shared" ca="1" si="23"/>
        <v/>
      </c>
      <c r="Z124" s="30" t="str">
        <f t="shared" si="24"/>
        <v/>
      </c>
      <c r="AA124" s="30" t="str">
        <f t="shared" si="25"/>
        <v>N</v>
      </c>
      <c r="AB124" s="30" t="str">
        <f t="shared" si="26"/>
        <v/>
      </c>
      <c r="AC124" s="30" t="str">
        <f t="shared" si="27"/>
        <v/>
      </c>
      <c r="AD124" s="30" t="str">
        <f t="shared" si="28"/>
        <v/>
      </c>
      <c r="AE124" s="88" t="str">
        <f t="shared" si="29"/>
        <v/>
      </c>
      <c r="AF124" s="30" t="str">
        <f t="shared" si="30"/>
        <v/>
      </c>
      <c r="AG124" s="44" t="str">
        <f t="shared" si="31"/>
        <v/>
      </c>
      <c r="AH124" s="44" t="str">
        <f t="shared" si="31"/>
        <v/>
      </c>
      <c r="AI124" s="96" t="str">
        <f t="shared" si="31"/>
        <v/>
      </c>
    </row>
    <row r="125" spans="1:35" s="44" customFormat="1" x14ac:dyDescent="0.3">
      <c r="A125" s="65"/>
      <c r="B125" s="55" t="str">
        <f t="shared" ca="1" si="17"/>
        <v/>
      </c>
      <c r="C125" s="71"/>
      <c r="D125" s="67"/>
      <c r="E125" s="67"/>
      <c r="F125" s="68"/>
      <c r="G125" s="69"/>
      <c r="H125" s="70"/>
      <c r="I125" s="90" t="str">
        <f t="shared" si="32"/>
        <v/>
      </c>
      <c r="J125" s="57" t="str">
        <f t="shared" si="32"/>
        <v/>
      </c>
      <c r="L125" s="78"/>
      <c r="M125" s="78"/>
      <c r="N125" s="78"/>
      <c r="O125" s="78"/>
      <c r="P125" s="78"/>
      <c r="Q125" s="78"/>
      <c r="R125" s="76"/>
      <c r="S125" s="57" t="str">
        <f t="shared" si="18"/>
        <v/>
      </c>
      <c r="T125" s="81" t="str">
        <f t="shared" si="19"/>
        <v/>
      </c>
      <c r="U125" s="94" t="str">
        <f t="shared" si="20"/>
        <v/>
      </c>
      <c r="W125" s="44" t="str">
        <f t="shared" si="21"/>
        <v/>
      </c>
      <c r="X125" s="44" t="str">
        <f t="shared" si="22"/>
        <v/>
      </c>
      <c r="Y125" s="30" t="str">
        <f t="shared" ca="1" si="23"/>
        <v/>
      </c>
      <c r="Z125" s="30" t="str">
        <f t="shared" si="24"/>
        <v/>
      </c>
      <c r="AA125" s="30" t="str">
        <f t="shared" si="25"/>
        <v>N</v>
      </c>
      <c r="AB125" s="30" t="str">
        <f t="shared" si="26"/>
        <v/>
      </c>
      <c r="AC125" s="30" t="str">
        <f t="shared" si="27"/>
        <v/>
      </c>
      <c r="AD125" s="30" t="str">
        <f t="shared" si="28"/>
        <v/>
      </c>
      <c r="AE125" s="88" t="str">
        <f t="shared" si="29"/>
        <v/>
      </c>
      <c r="AF125" s="30" t="str">
        <f t="shared" si="30"/>
        <v/>
      </c>
      <c r="AG125" s="44" t="str">
        <f t="shared" si="31"/>
        <v/>
      </c>
      <c r="AH125" s="44" t="str">
        <f t="shared" si="31"/>
        <v/>
      </c>
      <c r="AI125" s="96" t="str">
        <f t="shared" si="31"/>
        <v/>
      </c>
    </row>
    <row r="126" spans="1:35" s="44" customFormat="1" x14ac:dyDescent="0.3">
      <c r="A126" s="65"/>
      <c r="B126" s="55" t="str">
        <f t="shared" ca="1" si="17"/>
        <v/>
      </c>
      <c r="C126" s="71"/>
      <c r="D126" s="67"/>
      <c r="E126" s="67"/>
      <c r="F126" s="68"/>
      <c r="G126" s="69"/>
      <c r="H126" s="70"/>
      <c r="I126" s="90" t="str">
        <f t="shared" si="32"/>
        <v/>
      </c>
      <c r="J126" s="57" t="str">
        <f t="shared" si="32"/>
        <v/>
      </c>
      <c r="L126" s="78"/>
      <c r="M126" s="78"/>
      <c r="N126" s="78"/>
      <c r="O126" s="78"/>
      <c r="P126" s="78"/>
      <c r="Q126" s="78"/>
      <c r="R126" s="76"/>
      <c r="S126" s="57" t="str">
        <f t="shared" si="18"/>
        <v/>
      </c>
      <c r="T126" s="81" t="str">
        <f t="shared" si="19"/>
        <v/>
      </c>
      <c r="U126" s="94" t="str">
        <f t="shared" si="20"/>
        <v/>
      </c>
      <c r="W126" s="44" t="str">
        <f t="shared" si="21"/>
        <v/>
      </c>
      <c r="X126" s="44" t="str">
        <f t="shared" si="22"/>
        <v/>
      </c>
      <c r="Y126" s="30" t="str">
        <f t="shared" ca="1" si="23"/>
        <v/>
      </c>
      <c r="Z126" s="30" t="str">
        <f t="shared" si="24"/>
        <v/>
      </c>
      <c r="AA126" s="30" t="str">
        <f t="shared" si="25"/>
        <v>N</v>
      </c>
      <c r="AB126" s="30" t="str">
        <f t="shared" si="26"/>
        <v/>
      </c>
      <c r="AC126" s="30" t="str">
        <f t="shared" si="27"/>
        <v/>
      </c>
      <c r="AD126" s="30" t="str">
        <f t="shared" si="28"/>
        <v/>
      </c>
      <c r="AE126" s="88" t="str">
        <f t="shared" si="29"/>
        <v/>
      </c>
      <c r="AF126" s="30" t="str">
        <f t="shared" si="30"/>
        <v/>
      </c>
      <c r="AG126" s="44" t="str">
        <f t="shared" si="31"/>
        <v/>
      </c>
      <c r="AH126" s="44" t="str">
        <f t="shared" si="31"/>
        <v/>
      </c>
      <c r="AI126" s="96" t="str">
        <f t="shared" si="31"/>
        <v/>
      </c>
    </row>
    <row r="127" spans="1:35" s="44" customFormat="1" x14ac:dyDescent="0.3">
      <c r="A127" s="65"/>
      <c r="B127" s="55" t="str">
        <f t="shared" ca="1" si="17"/>
        <v/>
      </c>
      <c r="C127" s="71"/>
      <c r="D127" s="67"/>
      <c r="E127" s="67"/>
      <c r="F127" s="68"/>
      <c r="G127" s="69"/>
      <c r="H127" s="70"/>
      <c r="I127" s="90" t="str">
        <f t="shared" si="32"/>
        <v/>
      </c>
      <c r="J127" s="57" t="str">
        <f t="shared" si="32"/>
        <v/>
      </c>
      <c r="L127" s="78"/>
      <c r="M127" s="78"/>
      <c r="N127" s="78"/>
      <c r="O127" s="78"/>
      <c r="P127" s="78"/>
      <c r="Q127" s="78"/>
      <c r="R127" s="76"/>
      <c r="S127" s="57" t="str">
        <f t="shared" si="18"/>
        <v/>
      </c>
      <c r="T127" s="81" t="str">
        <f t="shared" si="19"/>
        <v/>
      </c>
      <c r="U127" s="94" t="str">
        <f t="shared" si="20"/>
        <v/>
      </c>
      <c r="W127" s="44" t="str">
        <f t="shared" si="21"/>
        <v/>
      </c>
      <c r="X127" s="44" t="str">
        <f t="shared" si="22"/>
        <v/>
      </c>
      <c r="Y127" s="30" t="str">
        <f t="shared" ca="1" si="23"/>
        <v/>
      </c>
      <c r="Z127" s="30" t="str">
        <f t="shared" si="24"/>
        <v/>
      </c>
      <c r="AA127" s="30" t="str">
        <f t="shared" si="25"/>
        <v>N</v>
      </c>
      <c r="AB127" s="30" t="str">
        <f t="shared" si="26"/>
        <v/>
      </c>
      <c r="AC127" s="30" t="str">
        <f t="shared" si="27"/>
        <v/>
      </c>
      <c r="AD127" s="30" t="str">
        <f t="shared" si="28"/>
        <v/>
      </c>
      <c r="AE127" s="88" t="str">
        <f t="shared" si="29"/>
        <v/>
      </c>
      <c r="AF127" s="30" t="str">
        <f t="shared" si="30"/>
        <v/>
      </c>
      <c r="AG127" s="44" t="str">
        <f t="shared" si="31"/>
        <v/>
      </c>
      <c r="AH127" s="44" t="str">
        <f t="shared" si="31"/>
        <v/>
      </c>
      <c r="AI127" s="96" t="str">
        <f t="shared" si="31"/>
        <v/>
      </c>
    </row>
    <row r="128" spans="1:35" s="44" customFormat="1" x14ac:dyDescent="0.3">
      <c r="A128" s="65"/>
      <c r="B128" s="55" t="str">
        <f t="shared" ca="1" si="17"/>
        <v/>
      </c>
      <c r="C128" s="71"/>
      <c r="D128" s="67"/>
      <c r="E128" s="67"/>
      <c r="F128" s="68"/>
      <c r="G128" s="69"/>
      <c r="H128" s="70"/>
      <c r="I128" s="90" t="str">
        <f t="shared" si="32"/>
        <v/>
      </c>
      <c r="J128" s="57" t="str">
        <f t="shared" si="32"/>
        <v/>
      </c>
      <c r="L128" s="78"/>
      <c r="M128" s="78"/>
      <c r="N128" s="78"/>
      <c r="O128" s="78"/>
      <c r="P128" s="78"/>
      <c r="Q128" s="78"/>
      <c r="R128" s="76"/>
      <c r="S128" s="57" t="str">
        <f t="shared" si="18"/>
        <v/>
      </c>
      <c r="T128" s="81" t="str">
        <f t="shared" si="19"/>
        <v/>
      </c>
      <c r="U128" s="94" t="str">
        <f t="shared" si="20"/>
        <v/>
      </c>
      <c r="W128" s="44" t="str">
        <f t="shared" si="21"/>
        <v/>
      </c>
      <c r="X128" s="44" t="str">
        <f t="shared" si="22"/>
        <v/>
      </c>
      <c r="Y128" s="30" t="str">
        <f t="shared" ca="1" si="23"/>
        <v/>
      </c>
      <c r="Z128" s="30" t="str">
        <f t="shared" si="24"/>
        <v/>
      </c>
      <c r="AA128" s="30" t="str">
        <f t="shared" si="25"/>
        <v>N</v>
      </c>
      <c r="AB128" s="30" t="str">
        <f t="shared" si="26"/>
        <v/>
      </c>
      <c r="AC128" s="30" t="str">
        <f t="shared" si="27"/>
        <v/>
      </c>
      <c r="AD128" s="30" t="str">
        <f t="shared" si="28"/>
        <v/>
      </c>
      <c r="AE128" s="88" t="str">
        <f t="shared" si="29"/>
        <v/>
      </c>
      <c r="AF128" s="30" t="str">
        <f t="shared" si="30"/>
        <v/>
      </c>
      <c r="AG128" s="44" t="str">
        <f t="shared" si="31"/>
        <v/>
      </c>
      <c r="AH128" s="44" t="str">
        <f t="shared" si="31"/>
        <v/>
      </c>
      <c r="AI128" s="96" t="str">
        <f t="shared" si="31"/>
        <v/>
      </c>
    </row>
    <row r="129" spans="1:35" s="44" customFormat="1" x14ac:dyDescent="0.3">
      <c r="A129" s="65"/>
      <c r="B129" s="55" t="str">
        <f t="shared" ca="1" si="17"/>
        <v/>
      </c>
      <c r="C129" s="71"/>
      <c r="D129" s="67"/>
      <c r="E129" s="67"/>
      <c r="F129" s="68"/>
      <c r="G129" s="69"/>
      <c r="H129" s="70"/>
      <c r="I129" s="90" t="str">
        <f t="shared" si="32"/>
        <v/>
      </c>
      <c r="J129" s="57" t="str">
        <f t="shared" si="32"/>
        <v/>
      </c>
      <c r="L129" s="78"/>
      <c r="M129" s="78"/>
      <c r="N129" s="78"/>
      <c r="O129" s="78"/>
      <c r="P129" s="78"/>
      <c r="Q129" s="78"/>
      <c r="R129" s="76"/>
      <c r="S129" s="57" t="str">
        <f t="shared" si="18"/>
        <v/>
      </c>
      <c r="T129" s="81" t="str">
        <f t="shared" si="19"/>
        <v/>
      </c>
      <c r="U129" s="94" t="str">
        <f t="shared" si="20"/>
        <v/>
      </c>
      <c r="W129" s="44" t="str">
        <f t="shared" si="21"/>
        <v/>
      </c>
      <c r="X129" s="44" t="str">
        <f t="shared" si="22"/>
        <v/>
      </c>
      <c r="Y129" s="30" t="str">
        <f t="shared" ca="1" si="23"/>
        <v/>
      </c>
      <c r="Z129" s="30" t="str">
        <f t="shared" si="24"/>
        <v/>
      </c>
      <c r="AA129" s="30" t="str">
        <f t="shared" si="25"/>
        <v>N</v>
      </c>
      <c r="AB129" s="30" t="str">
        <f t="shared" si="26"/>
        <v/>
      </c>
      <c r="AC129" s="30" t="str">
        <f t="shared" si="27"/>
        <v/>
      </c>
      <c r="AD129" s="30" t="str">
        <f t="shared" si="28"/>
        <v/>
      </c>
      <c r="AE129" s="88" t="str">
        <f t="shared" si="29"/>
        <v/>
      </c>
      <c r="AF129" s="30" t="str">
        <f t="shared" si="30"/>
        <v/>
      </c>
      <c r="AG129" s="44" t="str">
        <f t="shared" si="31"/>
        <v/>
      </c>
      <c r="AH129" s="44" t="str">
        <f t="shared" si="31"/>
        <v/>
      </c>
      <c r="AI129" s="96" t="str">
        <f t="shared" si="31"/>
        <v/>
      </c>
    </row>
    <row r="130" spans="1:35" s="44" customFormat="1" x14ac:dyDescent="0.3">
      <c r="A130" s="65"/>
      <c r="B130" s="55" t="str">
        <f t="shared" ca="1" si="17"/>
        <v/>
      </c>
      <c r="C130" s="71"/>
      <c r="D130" s="67"/>
      <c r="E130" s="67"/>
      <c r="F130" s="68"/>
      <c r="G130" s="69"/>
      <c r="H130" s="70"/>
      <c r="I130" s="90" t="str">
        <f t="shared" si="32"/>
        <v/>
      </c>
      <c r="J130" s="57" t="str">
        <f t="shared" si="32"/>
        <v/>
      </c>
      <c r="L130" s="78"/>
      <c r="M130" s="78"/>
      <c r="N130" s="78"/>
      <c r="O130" s="78"/>
      <c r="P130" s="78"/>
      <c r="Q130" s="78"/>
      <c r="R130" s="76"/>
      <c r="S130" s="57" t="str">
        <f t="shared" si="18"/>
        <v/>
      </c>
      <c r="T130" s="81" t="str">
        <f t="shared" si="19"/>
        <v/>
      </c>
      <c r="U130" s="94" t="str">
        <f t="shared" si="20"/>
        <v/>
      </c>
      <c r="W130" s="44" t="str">
        <f t="shared" si="21"/>
        <v/>
      </c>
      <c r="X130" s="44" t="str">
        <f t="shared" si="22"/>
        <v/>
      </c>
      <c r="Y130" s="30" t="str">
        <f t="shared" ca="1" si="23"/>
        <v/>
      </c>
      <c r="Z130" s="30" t="str">
        <f t="shared" si="24"/>
        <v/>
      </c>
      <c r="AA130" s="30" t="str">
        <f t="shared" si="25"/>
        <v>N</v>
      </c>
      <c r="AB130" s="30" t="str">
        <f t="shared" si="26"/>
        <v/>
      </c>
      <c r="AC130" s="30" t="str">
        <f t="shared" si="27"/>
        <v/>
      </c>
      <c r="AD130" s="30" t="str">
        <f t="shared" si="28"/>
        <v/>
      </c>
      <c r="AE130" s="88" t="str">
        <f t="shared" si="29"/>
        <v/>
      </c>
      <c r="AF130" s="30" t="str">
        <f t="shared" si="30"/>
        <v/>
      </c>
      <c r="AG130" s="44" t="str">
        <f t="shared" si="31"/>
        <v/>
      </c>
      <c r="AH130" s="44" t="str">
        <f t="shared" si="31"/>
        <v/>
      </c>
      <c r="AI130" s="96" t="str">
        <f t="shared" si="31"/>
        <v/>
      </c>
    </row>
    <row r="131" spans="1:35" s="44" customFormat="1" x14ac:dyDescent="0.3">
      <c r="A131" s="65"/>
      <c r="B131" s="55" t="str">
        <f t="shared" ca="1" si="17"/>
        <v/>
      </c>
      <c r="C131" s="71"/>
      <c r="D131" s="67"/>
      <c r="E131" s="67"/>
      <c r="F131" s="68"/>
      <c r="G131" s="69"/>
      <c r="H131" s="70"/>
      <c r="I131" s="90" t="str">
        <f t="shared" si="32"/>
        <v/>
      </c>
      <c r="J131" s="57" t="str">
        <f t="shared" si="32"/>
        <v/>
      </c>
      <c r="L131" s="78"/>
      <c r="M131" s="78"/>
      <c r="N131" s="78"/>
      <c r="O131" s="78"/>
      <c r="P131" s="78"/>
      <c r="Q131" s="78"/>
      <c r="R131" s="76"/>
      <c r="S131" s="57" t="str">
        <f t="shared" si="18"/>
        <v/>
      </c>
      <c r="T131" s="81" t="str">
        <f t="shared" si="19"/>
        <v/>
      </c>
      <c r="U131" s="94" t="str">
        <f t="shared" si="20"/>
        <v/>
      </c>
      <c r="W131" s="44" t="str">
        <f t="shared" si="21"/>
        <v/>
      </c>
      <c r="X131" s="44" t="str">
        <f t="shared" si="22"/>
        <v/>
      </c>
      <c r="Y131" s="30" t="str">
        <f t="shared" ca="1" si="23"/>
        <v/>
      </c>
      <c r="Z131" s="30" t="str">
        <f t="shared" si="24"/>
        <v/>
      </c>
      <c r="AA131" s="30" t="str">
        <f t="shared" si="25"/>
        <v>N</v>
      </c>
      <c r="AB131" s="30" t="str">
        <f t="shared" si="26"/>
        <v/>
      </c>
      <c r="AC131" s="30" t="str">
        <f t="shared" si="27"/>
        <v/>
      </c>
      <c r="AD131" s="30" t="str">
        <f t="shared" si="28"/>
        <v/>
      </c>
      <c r="AE131" s="88" t="str">
        <f t="shared" si="29"/>
        <v/>
      </c>
      <c r="AF131" s="30" t="str">
        <f t="shared" si="30"/>
        <v/>
      </c>
      <c r="AG131" s="44" t="str">
        <f t="shared" si="31"/>
        <v/>
      </c>
      <c r="AH131" s="44" t="str">
        <f t="shared" si="31"/>
        <v/>
      </c>
      <c r="AI131" s="96" t="str">
        <f t="shared" si="31"/>
        <v/>
      </c>
    </row>
    <row r="132" spans="1:35" s="44" customFormat="1" x14ac:dyDescent="0.3">
      <c r="A132" s="65"/>
      <c r="B132" s="55" t="str">
        <f t="shared" ca="1" si="17"/>
        <v/>
      </c>
      <c r="C132" s="71"/>
      <c r="D132" s="67"/>
      <c r="E132" s="67"/>
      <c r="F132" s="68"/>
      <c r="G132" s="69"/>
      <c r="H132" s="70"/>
      <c r="I132" s="90" t="str">
        <f t="shared" si="32"/>
        <v/>
      </c>
      <c r="J132" s="57" t="str">
        <f t="shared" si="32"/>
        <v/>
      </c>
      <c r="L132" s="78"/>
      <c r="M132" s="78"/>
      <c r="N132" s="78"/>
      <c r="O132" s="78"/>
      <c r="P132" s="78"/>
      <c r="Q132" s="78"/>
      <c r="R132" s="76"/>
      <c r="S132" s="57" t="str">
        <f t="shared" si="18"/>
        <v/>
      </c>
      <c r="T132" s="81" t="str">
        <f t="shared" si="19"/>
        <v/>
      </c>
      <c r="U132" s="94" t="str">
        <f t="shared" si="20"/>
        <v/>
      </c>
      <c r="W132" s="44" t="str">
        <f t="shared" si="21"/>
        <v/>
      </c>
      <c r="X132" s="44" t="str">
        <f t="shared" si="22"/>
        <v/>
      </c>
      <c r="Y132" s="30" t="str">
        <f t="shared" ca="1" si="23"/>
        <v/>
      </c>
      <c r="Z132" s="30" t="str">
        <f t="shared" si="24"/>
        <v/>
      </c>
      <c r="AA132" s="30" t="str">
        <f t="shared" si="25"/>
        <v>N</v>
      </c>
      <c r="AB132" s="30" t="str">
        <f t="shared" si="26"/>
        <v/>
      </c>
      <c r="AC132" s="30" t="str">
        <f t="shared" si="27"/>
        <v/>
      </c>
      <c r="AD132" s="30" t="str">
        <f t="shared" si="28"/>
        <v/>
      </c>
      <c r="AE132" s="88" t="str">
        <f t="shared" si="29"/>
        <v/>
      </c>
      <c r="AF132" s="30" t="str">
        <f t="shared" si="30"/>
        <v/>
      </c>
      <c r="AG132" s="44" t="str">
        <f t="shared" si="31"/>
        <v/>
      </c>
      <c r="AH132" s="44" t="str">
        <f t="shared" si="31"/>
        <v/>
      </c>
      <c r="AI132" s="96" t="str">
        <f t="shared" si="31"/>
        <v/>
      </c>
    </row>
    <row r="133" spans="1:35" s="44" customFormat="1" x14ac:dyDescent="0.3">
      <c r="A133" s="65"/>
      <c r="B133" s="55" t="str">
        <f t="shared" ca="1" si="17"/>
        <v/>
      </c>
      <c r="C133" s="71"/>
      <c r="D133" s="67"/>
      <c r="E133" s="67"/>
      <c r="F133" s="68"/>
      <c r="G133" s="69"/>
      <c r="H133" s="70"/>
      <c r="I133" s="90" t="str">
        <f t="shared" si="32"/>
        <v/>
      </c>
      <c r="J133" s="57" t="str">
        <f t="shared" si="32"/>
        <v/>
      </c>
      <c r="L133" s="78"/>
      <c r="M133" s="78"/>
      <c r="N133" s="78"/>
      <c r="O133" s="78"/>
      <c r="P133" s="78"/>
      <c r="Q133" s="78"/>
      <c r="R133" s="76"/>
      <c r="S133" s="57" t="str">
        <f t="shared" si="18"/>
        <v/>
      </c>
      <c r="T133" s="81" t="str">
        <f t="shared" si="19"/>
        <v/>
      </c>
      <c r="U133" s="94" t="str">
        <f t="shared" si="20"/>
        <v/>
      </c>
      <c r="W133" s="44" t="str">
        <f t="shared" si="21"/>
        <v/>
      </c>
      <c r="X133" s="44" t="str">
        <f t="shared" si="22"/>
        <v/>
      </c>
      <c r="Y133" s="30" t="str">
        <f t="shared" ca="1" si="23"/>
        <v/>
      </c>
      <c r="Z133" s="30" t="str">
        <f t="shared" si="24"/>
        <v/>
      </c>
      <c r="AA133" s="30" t="str">
        <f t="shared" si="25"/>
        <v>N</v>
      </c>
      <c r="AB133" s="30" t="str">
        <f t="shared" si="26"/>
        <v/>
      </c>
      <c r="AC133" s="30" t="str">
        <f t="shared" si="27"/>
        <v/>
      </c>
      <c r="AD133" s="30" t="str">
        <f t="shared" si="28"/>
        <v/>
      </c>
      <c r="AE133" s="88" t="str">
        <f t="shared" si="29"/>
        <v/>
      </c>
      <c r="AF133" s="30" t="str">
        <f t="shared" si="30"/>
        <v/>
      </c>
      <c r="AG133" s="44" t="str">
        <f t="shared" si="31"/>
        <v/>
      </c>
      <c r="AH133" s="44" t="str">
        <f t="shared" si="31"/>
        <v/>
      </c>
      <c r="AI133" s="96" t="str">
        <f t="shared" si="31"/>
        <v/>
      </c>
    </row>
    <row r="134" spans="1:35" s="44" customFormat="1" x14ac:dyDescent="0.3">
      <c r="A134" s="65"/>
      <c r="B134" s="55" t="str">
        <f t="shared" ca="1" si="17"/>
        <v/>
      </c>
      <c r="C134" s="71"/>
      <c r="D134" s="67"/>
      <c r="E134" s="67"/>
      <c r="F134" s="68"/>
      <c r="G134" s="69"/>
      <c r="H134" s="70"/>
      <c r="I134" s="90" t="str">
        <f t="shared" si="32"/>
        <v/>
      </c>
      <c r="J134" s="57" t="str">
        <f t="shared" si="32"/>
        <v/>
      </c>
      <c r="L134" s="78"/>
      <c r="M134" s="78"/>
      <c r="N134" s="78"/>
      <c r="O134" s="78"/>
      <c r="P134" s="78"/>
      <c r="Q134" s="78"/>
      <c r="R134" s="76"/>
      <c r="S134" s="57" t="str">
        <f t="shared" si="18"/>
        <v/>
      </c>
      <c r="T134" s="81" t="str">
        <f t="shared" si="19"/>
        <v/>
      </c>
      <c r="U134" s="94" t="str">
        <f t="shared" si="20"/>
        <v/>
      </c>
      <c r="W134" s="44" t="str">
        <f t="shared" si="21"/>
        <v/>
      </c>
      <c r="X134" s="44" t="str">
        <f t="shared" si="22"/>
        <v/>
      </c>
      <c r="Y134" s="30" t="str">
        <f t="shared" ca="1" si="23"/>
        <v/>
      </c>
      <c r="Z134" s="30" t="str">
        <f t="shared" si="24"/>
        <v/>
      </c>
      <c r="AA134" s="30" t="str">
        <f t="shared" si="25"/>
        <v>N</v>
      </c>
      <c r="AB134" s="30" t="str">
        <f t="shared" si="26"/>
        <v/>
      </c>
      <c r="AC134" s="30" t="str">
        <f t="shared" si="27"/>
        <v/>
      </c>
      <c r="AD134" s="30" t="str">
        <f t="shared" si="28"/>
        <v/>
      </c>
      <c r="AE134" s="88" t="str">
        <f t="shared" si="29"/>
        <v/>
      </c>
      <c r="AF134" s="30" t="str">
        <f t="shared" si="30"/>
        <v/>
      </c>
      <c r="AG134" s="44" t="str">
        <f t="shared" si="31"/>
        <v/>
      </c>
      <c r="AH134" s="44" t="str">
        <f t="shared" si="31"/>
        <v/>
      </c>
      <c r="AI134" s="96" t="str">
        <f t="shared" si="31"/>
        <v/>
      </c>
    </row>
    <row r="135" spans="1:35" s="44" customFormat="1" x14ac:dyDescent="0.3">
      <c r="A135" s="65"/>
      <c r="B135" s="55" t="str">
        <f t="shared" ref="B135:B198" ca="1" si="33">Y135</f>
        <v/>
      </c>
      <c r="C135" s="71"/>
      <c r="D135" s="67"/>
      <c r="E135" s="67"/>
      <c r="F135" s="68"/>
      <c r="G135" s="69"/>
      <c r="H135" s="70"/>
      <c r="I135" s="90" t="str">
        <f t="shared" si="32"/>
        <v/>
      </c>
      <c r="J135" s="57" t="str">
        <f t="shared" si="32"/>
        <v/>
      </c>
      <c r="L135" s="78"/>
      <c r="M135" s="78"/>
      <c r="N135" s="78"/>
      <c r="O135" s="78"/>
      <c r="P135" s="78"/>
      <c r="Q135" s="78"/>
      <c r="R135" s="76"/>
      <c r="S135" s="57" t="str">
        <f t="shared" ref="S135:S198" si="34">IF(C135="","",
IF(OR(A129="x",RIGHT(C135,1)=":"),"",
IF(COUNTA(L135:Q135)&gt;1,"Invalid",
IF(L135="x",$L$6,IF(M135="x",$M$6,IF(N135="x",$N$6,IF(O135="x",$O$6,IF(P135="x",$P$6,IF(Q135="x",$Q$6,"")))))))))</f>
        <v/>
      </c>
      <c r="T135" s="81" t="str">
        <f t="shared" ref="T135:T198" si="35">IF(C135="","",IF(OR(S135="Invalid",ISERROR(VLOOKUP(J135,PRIFactor,2,FALSE))),"",VLOOKUP(J135,PRIFactor,2,FALSE)))</f>
        <v/>
      </c>
      <c r="U135" s="94" t="str">
        <f t="shared" ref="U135:U198" si="36">IF(OR(S135="Invalid",S135="",T135=""),"",T135*VLOOKUP(S135,RespFactor,2,FALSE))</f>
        <v/>
      </c>
      <c r="W135" s="44" t="str">
        <f t="shared" ref="W135:W198" si="37">IF(C135="","",$A$3)</f>
        <v/>
      </c>
      <c r="X135" s="44" t="str">
        <f t="shared" ref="X135:X198" si="38">IF(C135="","",IF(A135="x",C135,X134))</f>
        <v/>
      </c>
      <c r="Y135" s="30" t="str">
        <f t="shared" ref="Y135:Y198" ca="1" si="39">IF(C135="","",IF(ROW()=7,$A$3,
IF(AND(ROW()=8,G135&lt;&gt;"D"),$A$3&amp;"1",
IF(AND(ROW()=8,G139="D"),$A$3&amp;"0",
IF(OR(RIGHT(C135,1)=":",G135="D",A135="x"),
INDIRECT(ADDRESS(ROW()-1,COLUMN())),
$A$3&amp;VALUE(MID(INDIRECT(ADDRESS(ROW()-1,COLUMN())),3,3)+1))))))</f>
        <v/>
      </c>
      <c r="Z135" s="30" t="str">
        <f t="shared" ref="Z135:Z198" si="40">IF(C135="","",IF(A135="x","S",IF(RIGHT(C135,1)=":","SS","R")))</f>
        <v/>
      </c>
      <c r="AA135" s="30" t="str">
        <f t="shared" ref="AA135:AA198" si="41">IF(Z135&lt;&gt;"R","N",
        IF(G135="D","N","Y"))</f>
        <v>N</v>
      </c>
      <c r="AB135" s="30" t="str">
        <f t="shared" ref="AB135:AB198" si="42">IF(AA135="N","",D135)</f>
        <v/>
      </c>
      <c r="AC135" s="30" t="str">
        <f t="shared" ref="AC135:AC198" si="43">IF(AA135="N","",E135)</f>
        <v/>
      </c>
      <c r="AD135" s="30" t="str">
        <f t="shared" ref="AD135:AD198" si="44">IF(AA135="N","",IF(H135="Critical","x",0))</f>
        <v/>
      </c>
      <c r="AE135" s="88" t="str">
        <f t="shared" ref="AE135:AE198" si="45">IF(OR(AA135="N",C135=""),"",
  ROUND(MAX(MinScore,((3*MaxScore*E135^2)/(5*MaxRate^2))+
  ((2*MaxScore*E135)/(5*MaxRate))-
  ((3*MaxScore*D135^2)/(5*MaxRate^2))-
  ((2*MaxScore*D135)/(5*MaxRate))),3))</f>
        <v/>
      </c>
      <c r="AF135" s="30" t="str">
        <f t="shared" ref="AF135:AF198" si="46">IF(AA135="N","",IF(H135="Critical","C",VLOOKUP(E135/MaxRate,PRI,6)))</f>
        <v/>
      </c>
      <c r="AG135" s="44" t="str">
        <f t="shared" ref="AG135:AI198" si="47">S135</f>
        <v/>
      </c>
      <c r="AH135" s="44" t="str">
        <f t="shared" si="47"/>
        <v/>
      </c>
      <c r="AI135" s="96" t="str">
        <f t="shared" si="47"/>
        <v/>
      </c>
    </row>
    <row r="136" spans="1:35" s="44" customFormat="1" x14ac:dyDescent="0.3">
      <c r="A136" s="65"/>
      <c r="B136" s="55" t="str">
        <f t="shared" ca="1" si="33"/>
        <v/>
      </c>
      <c r="C136" s="71"/>
      <c r="D136" s="67"/>
      <c r="E136" s="67"/>
      <c r="F136" s="68"/>
      <c r="G136" s="69"/>
      <c r="H136" s="70"/>
      <c r="I136" s="90" t="str">
        <f t="shared" si="32"/>
        <v/>
      </c>
      <c r="J136" s="57" t="str">
        <f t="shared" si="32"/>
        <v/>
      </c>
      <c r="L136" s="78"/>
      <c r="M136" s="78"/>
      <c r="N136" s="78"/>
      <c r="O136" s="78"/>
      <c r="P136" s="78"/>
      <c r="Q136" s="78"/>
      <c r="R136" s="76"/>
      <c r="S136" s="57" t="str">
        <f t="shared" si="34"/>
        <v/>
      </c>
      <c r="T136" s="81" t="str">
        <f t="shared" si="35"/>
        <v/>
      </c>
      <c r="U136" s="94" t="str">
        <f t="shared" si="36"/>
        <v/>
      </c>
      <c r="W136" s="44" t="str">
        <f t="shared" si="37"/>
        <v/>
      </c>
      <c r="X136" s="44" t="str">
        <f t="shared" si="38"/>
        <v/>
      </c>
      <c r="Y136" s="30" t="str">
        <f t="shared" ca="1" si="39"/>
        <v/>
      </c>
      <c r="Z136" s="30" t="str">
        <f t="shared" si="40"/>
        <v/>
      </c>
      <c r="AA136" s="30" t="str">
        <f t="shared" si="41"/>
        <v>N</v>
      </c>
      <c r="AB136" s="30" t="str">
        <f t="shared" si="42"/>
        <v/>
      </c>
      <c r="AC136" s="30" t="str">
        <f t="shared" si="43"/>
        <v/>
      </c>
      <c r="AD136" s="30" t="str">
        <f t="shared" si="44"/>
        <v/>
      </c>
      <c r="AE136" s="88" t="str">
        <f t="shared" si="45"/>
        <v/>
      </c>
      <c r="AF136" s="30" t="str">
        <f t="shared" si="46"/>
        <v/>
      </c>
      <c r="AG136" s="44" t="str">
        <f t="shared" si="47"/>
        <v/>
      </c>
      <c r="AH136" s="44" t="str">
        <f t="shared" si="47"/>
        <v/>
      </c>
      <c r="AI136" s="96" t="str">
        <f t="shared" si="47"/>
        <v/>
      </c>
    </row>
    <row r="137" spans="1:35" s="44" customFormat="1" x14ac:dyDescent="0.3">
      <c r="A137" s="65"/>
      <c r="B137" s="55" t="str">
        <f t="shared" ca="1" si="33"/>
        <v/>
      </c>
      <c r="C137" s="71"/>
      <c r="D137" s="67"/>
      <c r="E137" s="67"/>
      <c r="F137" s="68"/>
      <c r="G137" s="69"/>
      <c r="H137" s="70"/>
      <c r="I137" s="90" t="str">
        <f t="shared" si="32"/>
        <v/>
      </c>
      <c r="J137" s="57" t="str">
        <f t="shared" si="32"/>
        <v/>
      </c>
      <c r="L137" s="78"/>
      <c r="M137" s="78"/>
      <c r="N137" s="78"/>
      <c r="O137" s="78"/>
      <c r="P137" s="78"/>
      <c r="Q137" s="78"/>
      <c r="R137" s="76"/>
      <c r="S137" s="57" t="str">
        <f t="shared" si="34"/>
        <v/>
      </c>
      <c r="T137" s="81" t="str">
        <f t="shared" si="35"/>
        <v/>
      </c>
      <c r="U137" s="94" t="str">
        <f t="shared" si="36"/>
        <v/>
      </c>
      <c r="W137" s="44" t="str">
        <f t="shared" si="37"/>
        <v/>
      </c>
      <c r="X137" s="44" t="str">
        <f t="shared" si="38"/>
        <v/>
      </c>
      <c r="Y137" s="30" t="str">
        <f t="shared" ca="1" si="39"/>
        <v/>
      </c>
      <c r="Z137" s="30" t="str">
        <f t="shared" si="40"/>
        <v/>
      </c>
      <c r="AA137" s="30" t="str">
        <f t="shared" si="41"/>
        <v>N</v>
      </c>
      <c r="AB137" s="30" t="str">
        <f t="shared" si="42"/>
        <v/>
      </c>
      <c r="AC137" s="30" t="str">
        <f t="shared" si="43"/>
        <v/>
      </c>
      <c r="AD137" s="30" t="str">
        <f t="shared" si="44"/>
        <v/>
      </c>
      <c r="AE137" s="88" t="str">
        <f t="shared" si="45"/>
        <v/>
      </c>
      <c r="AF137" s="30" t="str">
        <f t="shared" si="46"/>
        <v/>
      </c>
      <c r="AG137" s="44" t="str">
        <f t="shared" si="47"/>
        <v/>
      </c>
      <c r="AH137" s="44" t="str">
        <f t="shared" si="47"/>
        <v/>
      </c>
      <c r="AI137" s="96" t="str">
        <f t="shared" si="47"/>
        <v/>
      </c>
    </row>
    <row r="138" spans="1:35" s="44" customFormat="1" x14ac:dyDescent="0.3">
      <c r="A138" s="65"/>
      <c r="B138" s="55" t="str">
        <f t="shared" ca="1" si="33"/>
        <v/>
      </c>
      <c r="C138" s="71"/>
      <c r="D138" s="67"/>
      <c r="E138" s="67"/>
      <c r="F138" s="68"/>
      <c r="G138" s="69"/>
      <c r="H138" s="70"/>
      <c r="I138" s="90" t="str">
        <f t="shared" si="32"/>
        <v/>
      </c>
      <c r="J138" s="57" t="str">
        <f t="shared" si="32"/>
        <v/>
      </c>
      <c r="L138" s="78"/>
      <c r="M138" s="78"/>
      <c r="N138" s="78"/>
      <c r="O138" s="78"/>
      <c r="P138" s="78"/>
      <c r="Q138" s="78"/>
      <c r="R138" s="76"/>
      <c r="S138" s="57" t="str">
        <f t="shared" si="34"/>
        <v/>
      </c>
      <c r="T138" s="81" t="str">
        <f t="shared" si="35"/>
        <v/>
      </c>
      <c r="U138" s="94" t="str">
        <f t="shared" si="36"/>
        <v/>
      </c>
      <c r="W138" s="44" t="str">
        <f t="shared" si="37"/>
        <v/>
      </c>
      <c r="X138" s="44" t="str">
        <f t="shared" si="38"/>
        <v/>
      </c>
      <c r="Y138" s="30" t="str">
        <f t="shared" ca="1" si="39"/>
        <v/>
      </c>
      <c r="Z138" s="30" t="str">
        <f t="shared" si="40"/>
        <v/>
      </c>
      <c r="AA138" s="30" t="str">
        <f t="shared" si="41"/>
        <v>N</v>
      </c>
      <c r="AB138" s="30" t="str">
        <f t="shared" si="42"/>
        <v/>
      </c>
      <c r="AC138" s="30" t="str">
        <f t="shared" si="43"/>
        <v/>
      </c>
      <c r="AD138" s="30" t="str">
        <f t="shared" si="44"/>
        <v/>
      </c>
      <c r="AE138" s="88" t="str">
        <f t="shared" si="45"/>
        <v/>
      </c>
      <c r="AF138" s="30" t="str">
        <f t="shared" si="46"/>
        <v/>
      </c>
      <c r="AG138" s="44" t="str">
        <f t="shared" si="47"/>
        <v/>
      </c>
      <c r="AH138" s="44" t="str">
        <f t="shared" si="47"/>
        <v/>
      </c>
      <c r="AI138" s="96" t="str">
        <f t="shared" si="47"/>
        <v/>
      </c>
    </row>
    <row r="139" spans="1:35" s="44" customFormat="1" x14ac:dyDescent="0.3">
      <c r="A139" s="65"/>
      <c r="B139" s="55" t="str">
        <f t="shared" ca="1" si="33"/>
        <v/>
      </c>
      <c r="C139" s="71"/>
      <c r="D139" s="67"/>
      <c r="E139" s="67"/>
      <c r="F139" s="68"/>
      <c r="G139" s="69"/>
      <c r="H139" s="70"/>
      <c r="I139" s="90" t="str">
        <f t="shared" si="32"/>
        <v/>
      </c>
      <c r="J139" s="57" t="str">
        <f t="shared" si="32"/>
        <v/>
      </c>
      <c r="L139" s="78"/>
      <c r="M139" s="78"/>
      <c r="N139" s="78"/>
      <c r="O139" s="78"/>
      <c r="P139" s="78"/>
      <c r="Q139" s="78"/>
      <c r="R139" s="76"/>
      <c r="S139" s="57" t="str">
        <f t="shared" si="34"/>
        <v/>
      </c>
      <c r="T139" s="81" t="str">
        <f t="shared" si="35"/>
        <v/>
      </c>
      <c r="U139" s="94" t="str">
        <f t="shared" si="36"/>
        <v/>
      </c>
      <c r="W139" s="44" t="str">
        <f t="shared" si="37"/>
        <v/>
      </c>
      <c r="X139" s="44" t="str">
        <f t="shared" si="38"/>
        <v/>
      </c>
      <c r="Y139" s="30" t="str">
        <f t="shared" ca="1" si="39"/>
        <v/>
      </c>
      <c r="Z139" s="30" t="str">
        <f t="shared" si="40"/>
        <v/>
      </c>
      <c r="AA139" s="30" t="str">
        <f t="shared" si="41"/>
        <v>N</v>
      </c>
      <c r="AB139" s="30" t="str">
        <f t="shared" si="42"/>
        <v/>
      </c>
      <c r="AC139" s="30" t="str">
        <f t="shared" si="43"/>
        <v/>
      </c>
      <c r="AD139" s="30" t="str">
        <f t="shared" si="44"/>
        <v/>
      </c>
      <c r="AE139" s="88" t="str">
        <f t="shared" si="45"/>
        <v/>
      </c>
      <c r="AF139" s="30" t="str">
        <f t="shared" si="46"/>
        <v/>
      </c>
      <c r="AG139" s="44" t="str">
        <f t="shared" si="47"/>
        <v/>
      </c>
      <c r="AH139" s="44" t="str">
        <f t="shared" si="47"/>
        <v/>
      </c>
      <c r="AI139" s="96" t="str">
        <f t="shared" si="47"/>
        <v/>
      </c>
    </row>
    <row r="140" spans="1:35" s="44" customFormat="1" x14ac:dyDescent="0.3">
      <c r="A140" s="65"/>
      <c r="B140" s="55" t="str">
        <f t="shared" ca="1" si="33"/>
        <v/>
      </c>
      <c r="C140" s="71"/>
      <c r="D140" s="67"/>
      <c r="E140" s="67"/>
      <c r="F140" s="68"/>
      <c r="G140" s="69"/>
      <c r="H140" s="70"/>
      <c r="I140" s="90" t="str">
        <f t="shared" si="32"/>
        <v/>
      </c>
      <c r="J140" s="57" t="str">
        <f t="shared" si="32"/>
        <v/>
      </c>
      <c r="L140" s="78"/>
      <c r="M140" s="78"/>
      <c r="N140" s="78"/>
      <c r="O140" s="78"/>
      <c r="P140" s="78"/>
      <c r="Q140" s="78"/>
      <c r="R140" s="76"/>
      <c r="S140" s="57" t="str">
        <f t="shared" si="34"/>
        <v/>
      </c>
      <c r="T140" s="81" t="str">
        <f t="shared" si="35"/>
        <v/>
      </c>
      <c r="U140" s="94" t="str">
        <f t="shared" si="36"/>
        <v/>
      </c>
      <c r="W140" s="44" t="str">
        <f t="shared" si="37"/>
        <v/>
      </c>
      <c r="X140" s="44" t="str">
        <f t="shared" si="38"/>
        <v/>
      </c>
      <c r="Y140" s="30" t="str">
        <f t="shared" ca="1" si="39"/>
        <v/>
      </c>
      <c r="Z140" s="30" t="str">
        <f t="shared" si="40"/>
        <v/>
      </c>
      <c r="AA140" s="30" t="str">
        <f t="shared" si="41"/>
        <v>N</v>
      </c>
      <c r="AB140" s="30" t="str">
        <f t="shared" si="42"/>
        <v/>
      </c>
      <c r="AC140" s="30" t="str">
        <f t="shared" si="43"/>
        <v/>
      </c>
      <c r="AD140" s="30" t="str">
        <f t="shared" si="44"/>
        <v/>
      </c>
      <c r="AE140" s="88" t="str">
        <f t="shared" si="45"/>
        <v/>
      </c>
      <c r="AF140" s="30" t="str">
        <f t="shared" si="46"/>
        <v/>
      </c>
      <c r="AG140" s="44" t="str">
        <f t="shared" si="47"/>
        <v/>
      </c>
      <c r="AH140" s="44" t="str">
        <f t="shared" si="47"/>
        <v/>
      </c>
      <c r="AI140" s="96" t="str">
        <f t="shared" si="47"/>
        <v/>
      </c>
    </row>
    <row r="141" spans="1:35" s="44" customFormat="1" x14ac:dyDescent="0.3">
      <c r="A141" s="65"/>
      <c r="B141" s="55" t="str">
        <f t="shared" ca="1" si="33"/>
        <v/>
      </c>
      <c r="C141" s="71"/>
      <c r="D141" s="67"/>
      <c r="E141" s="67"/>
      <c r="F141" s="68"/>
      <c r="G141" s="69"/>
      <c r="H141" s="70"/>
      <c r="I141" s="90" t="str">
        <f t="shared" si="32"/>
        <v/>
      </c>
      <c r="J141" s="57" t="str">
        <f t="shared" si="32"/>
        <v/>
      </c>
      <c r="L141" s="78"/>
      <c r="M141" s="78"/>
      <c r="N141" s="78"/>
      <c r="O141" s="78"/>
      <c r="P141" s="78"/>
      <c r="Q141" s="78"/>
      <c r="R141" s="76"/>
      <c r="S141" s="57" t="str">
        <f t="shared" si="34"/>
        <v/>
      </c>
      <c r="T141" s="81" t="str">
        <f t="shared" si="35"/>
        <v/>
      </c>
      <c r="U141" s="94" t="str">
        <f t="shared" si="36"/>
        <v/>
      </c>
      <c r="W141" s="44" t="str">
        <f t="shared" si="37"/>
        <v/>
      </c>
      <c r="X141" s="44" t="str">
        <f t="shared" si="38"/>
        <v/>
      </c>
      <c r="Y141" s="30" t="str">
        <f t="shared" ca="1" si="39"/>
        <v/>
      </c>
      <c r="Z141" s="30" t="str">
        <f t="shared" si="40"/>
        <v/>
      </c>
      <c r="AA141" s="30" t="str">
        <f t="shared" si="41"/>
        <v>N</v>
      </c>
      <c r="AB141" s="30" t="str">
        <f t="shared" si="42"/>
        <v/>
      </c>
      <c r="AC141" s="30" t="str">
        <f t="shared" si="43"/>
        <v/>
      </c>
      <c r="AD141" s="30" t="str">
        <f t="shared" si="44"/>
        <v/>
      </c>
      <c r="AE141" s="88" t="str">
        <f t="shared" si="45"/>
        <v/>
      </c>
      <c r="AF141" s="30" t="str">
        <f t="shared" si="46"/>
        <v/>
      </c>
      <c r="AG141" s="44" t="str">
        <f t="shared" si="47"/>
        <v/>
      </c>
      <c r="AH141" s="44" t="str">
        <f t="shared" si="47"/>
        <v/>
      </c>
      <c r="AI141" s="96" t="str">
        <f t="shared" si="47"/>
        <v/>
      </c>
    </row>
    <row r="142" spans="1:35" s="44" customFormat="1" x14ac:dyDescent="0.3">
      <c r="A142" s="65"/>
      <c r="B142" s="55" t="str">
        <f t="shared" ca="1" si="33"/>
        <v/>
      </c>
      <c r="C142" s="71"/>
      <c r="D142" s="67"/>
      <c r="E142" s="67"/>
      <c r="F142" s="68"/>
      <c r="G142" s="69"/>
      <c r="H142" s="70"/>
      <c r="I142" s="90" t="str">
        <f t="shared" si="32"/>
        <v/>
      </c>
      <c r="J142" s="57" t="str">
        <f t="shared" si="32"/>
        <v/>
      </c>
      <c r="L142" s="78"/>
      <c r="M142" s="78"/>
      <c r="N142" s="78"/>
      <c r="O142" s="78"/>
      <c r="P142" s="78"/>
      <c r="Q142" s="78"/>
      <c r="R142" s="76"/>
      <c r="S142" s="57" t="str">
        <f t="shared" si="34"/>
        <v/>
      </c>
      <c r="T142" s="81" t="str">
        <f t="shared" si="35"/>
        <v/>
      </c>
      <c r="U142" s="94" t="str">
        <f t="shared" si="36"/>
        <v/>
      </c>
      <c r="W142" s="44" t="str">
        <f t="shared" si="37"/>
        <v/>
      </c>
      <c r="X142" s="44" t="str">
        <f t="shared" si="38"/>
        <v/>
      </c>
      <c r="Y142" s="30" t="str">
        <f t="shared" ca="1" si="39"/>
        <v/>
      </c>
      <c r="Z142" s="30" t="str">
        <f t="shared" si="40"/>
        <v/>
      </c>
      <c r="AA142" s="30" t="str">
        <f t="shared" si="41"/>
        <v>N</v>
      </c>
      <c r="AB142" s="30" t="str">
        <f t="shared" si="42"/>
        <v/>
      </c>
      <c r="AC142" s="30" t="str">
        <f t="shared" si="43"/>
        <v/>
      </c>
      <c r="AD142" s="30" t="str">
        <f t="shared" si="44"/>
        <v/>
      </c>
      <c r="AE142" s="88" t="str">
        <f t="shared" si="45"/>
        <v/>
      </c>
      <c r="AF142" s="30" t="str">
        <f t="shared" si="46"/>
        <v/>
      </c>
      <c r="AG142" s="44" t="str">
        <f t="shared" si="47"/>
        <v/>
      </c>
      <c r="AH142" s="44" t="str">
        <f t="shared" si="47"/>
        <v/>
      </c>
      <c r="AI142" s="96" t="str">
        <f t="shared" si="47"/>
        <v/>
      </c>
    </row>
    <row r="143" spans="1:35" s="44" customFormat="1" x14ac:dyDescent="0.3">
      <c r="A143" s="65"/>
      <c r="B143" s="55" t="str">
        <f t="shared" ca="1" si="33"/>
        <v/>
      </c>
      <c r="C143" s="71"/>
      <c r="D143" s="67"/>
      <c r="E143" s="67"/>
      <c r="F143" s="68"/>
      <c r="G143" s="69"/>
      <c r="H143" s="70"/>
      <c r="I143" s="90" t="str">
        <f t="shared" si="32"/>
        <v/>
      </c>
      <c r="J143" s="57" t="str">
        <f t="shared" si="32"/>
        <v/>
      </c>
      <c r="L143" s="78"/>
      <c r="M143" s="78"/>
      <c r="N143" s="78"/>
      <c r="O143" s="78"/>
      <c r="P143" s="78"/>
      <c r="Q143" s="78"/>
      <c r="R143" s="76"/>
      <c r="S143" s="57" t="str">
        <f t="shared" si="34"/>
        <v/>
      </c>
      <c r="T143" s="81" t="str">
        <f t="shared" si="35"/>
        <v/>
      </c>
      <c r="U143" s="94" t="str">
        <f t="shared" si="36"/>
        <v/>
      </c>
      <c r="W143" s="44" t="str">
        <f t="shared" si="37"/>
        <v/>
      </c>
      <c r="X143" s="44" t="str">
        <f t="shared" si="38"/>
        <v/>
      </c>
      <c r="Y143" s="30" t="str">
        <f t="shared" ca="1" si="39"/>
        <v/>
      </c>
      <c r="Z143" s="30" t="str">
        <f t="shared" si="40"/>
        <v/>
      </c>
      <c r="AA143" s="30" t="str">
        <f t="shared" si="41"/>
        <v>N</v>
      </c>
      <c r="AB143" s="30" t="str">
        <f t="shared" si="42"/>
        <v/>
      </c>
      <c r="AC143" s="30" t="str">
        <f t="shared" si="43"/>
        <v/>
      </c>
      <c r="AD143" s="30" t="str">
        <f t="shared" si="44"/>
        <v/>
      </c>
      <c r="AE143" s="88" t="str">
        <f t="shared" si="45"/>
        <v/>
      </c>
      <c r="AF143" s="30" t="str">
        <f t="shared" si="46"/>
        <v/>
      </c>
      <c r="AG143" s="44" t="str">
        <f t="shared" si="47"/>
        <v/>
      </c>
      <c r="AH143" s="44" t="str">
        <f t="shared" si="47"/>
        <v/>
      </c>
      <c r="AI143" s="96" t="str">
        <f t="shared" si="47"/>
        <v/>
      </c>
    </row>
    <row r="144" spans="1:35" s="44" customFormat="1" x14ac:dyDescent="0.3">
      <c r="A144" s="65"/>
      <c r="B144" s="55" t="str">
        <f t="shared" ca="1" si="33"/>
        <v/>
      </c>
      <c r="C144" s="71"/>
      <c r="D144" s="67"/>
      <c r="E144" s="67"/>
      <c r="F144" s="68"/>
      <c r="G144" s="69"/>
      <c r="H144" s="70"/>
      <c r="I144" s="90" t="str">
        <f t="shared" si="32"/>
        <v/>
      </c>
      <c r="J144" s="57" t="str">
        <f t="shared" si="32"/>
        <v/>
      </c>
      <c r="L144" s="78"/>
      <c r="M144" s="78"/>
      <c r="N144" s="78"/>
      <c r="O144" s="78"/>
      <c r="P144" s="78"/>
      <c r="Q144" s="78"/>
      <c r="R144" s="76"/>
      <c r="S144" s="57" t="str">
        <f t="shared" si="34"/>
        <v/>
      </c>
      <c r="T144" s="81" t="str">
        <f t="shared" si="35"/>
        <v/>
      </c>
      <c r="U144" s="94" t="str">
        <f t="shared" si="36"/>
        <v/>
      </c>
      <c r="W144" s="44" t="str">
        <f t="shared" si="37"/>
        <v/>
      </c>
      <c r="X144" s="44" t="str">
        <f t="shared" si="38"/>
        <v/>
      </c>
      <c r="Y144" s="30" t="str">
        <f t="shared" ca="1" si="39"/>
        <v/>
      </c>
      <c r="Z144" s="30" t="str">
        <f t="shared" si="40"/>
        <v/>
      </c>
      <c r="AA144" s="30" t="str">
        <f t="shared" si="41"/>
        <v>N</v>
      </c>
      <c r="AB144" s="30" t="str">
        <f t="shared" si="42"/>
        <v/>
      </c>
      <c r="AC144" s="30" t="str">
        <f t="shared" si="43"/>
        <v/>
      </c>
      <c r="AD144" s="30" t="str">
        <f t="shared" si="44"/>
        <v/>
      </c>
      <c r="AE144" s="88" t="str">
        <f t="shared" si="45"/>
        <v/>
      </c>
      <c r="AF144" s="30" t="str">
        <f t="shared" si="46"/>
        <v/>
      </c>
      <c r="AG144" s="44" t="str">
        <f t="shared" si="47"/>
        <v/>
      </c>
      <c r="AH144" s="44" t="str">
        <f t="shared" si="47"/>
        <v/>
      </c>
      <c r="AI144" s="96" t="str">
        <f t="shared" si="47"/>
        <v/>
      </c>
    </row>
    <row r="145" spans="1:35" s="44" customFormat="1" x14ac:dyDescent="0.3">
      <c r="A145" s="65"/>
      <c r="B145" s="55" t="str">
        <f t="shared" ca="1" si="33"/>
        <v/>
      </c>
      <c r="C145" s="71"/>
      <c r="D145" s="67"/>
      <c r="E145" s="67"/>
      <c r="F145" s="68"/>
      <c r="G145" s="69"/>
      <c r="H145" s="70"/>
      <c r="I145" s="90" t="str">
        <f t="shared" si="32"/>
        <v/>
      </c>
      <c r="J145" s="57" t="str">
        <f t="shared" si="32"/>
        <v/>
      </c>
      <c r="L145" s="78"/>
      <c r="M145" s="78"/>
      <c r="N145" s="78"/>
      <c r="O145" s="78"/>
      <c r="P145" s="78"/>
      <c r="Q145" s="78"/>
      <c r="R145" s="76"/>
      <c r="S145" s="57" t="str">
        <f t="shared" si="34"/>
        <v/>
      </c>
      <c r="T145" s="81" t="str">
        <f t="shared" si="35"/>
        <v/>
      </c>
      <c r="U145" s="94" t="str">
        <f t="shared" si="36"/>
        <v/>
      </c>
      <c r="W145" s="44" t="str">
        <f t="shared" si="37"/>
        <v/>
      </c>
      <c r="X145" s="44" t="str">
        <f t="shared" si="38"/>
        <v/>
      </c>
      <c r="Y145" s="30" t="str">
        <f t="shared" ca="1" si="39"/>
        <v/>
      </c>
      <c r="Z145" s="30" t="str">
        <f t="shared" si="40"/>
        <v/>
      </c>
      <c r="AA145" s="30" t="str">
        <f t="shared" si="41"/>
        <v>N</v>
      </c>
      <c r="AB145" s="30" t="str">
        <f t="shared" si="42"/>
        <v/>
      </c>
      <c r="AC145" s="30" t="str">
        <f t="shared" si="43"/>
        <v/>
      </c>
      <c r="AD145" s="30" t="str">
        <f t="shared" si="44"/>
        <v/>
      </c>
      <c r="AE145" s="88" t="str">
        <f t="shared" si="45"/>
        <v/>
      </c>
      <c r="AF145" s="30" t="str">
        <f t="shared" si="46"/>
        <v/>
      </c>
      <c r="AG145" s="44" t="str">
        <f t="shared" si="47"/>
        <v/>
      </c>
      <c r="AH145" s="44" t="str">
        <f t="shared" si="47"/>
        <v/>
      </c>
      <c r="AI145" s="96" t="str">
        <f t="shared" si="47"/>
        <v/>
      </c>
    </row>
    <row r="146" spans="1:35" s="44" customFormat="1" x14ac:dyDescent="0.3">
      <c r="A146" s="65"/>
      <c r="B146" s="55" t="str">
        <f t="shared" ca="1" si="33"/>
        <v/>
      </c>
      <c r="C146" s="71"/>
      <c r="D146" s="67"/>
      <c r="E146" s="67"/>
      <c r="F146" s="68"/>
      <c r="G146" s="69"/>
      <c r="H146" s="70"/>
      <c r="I146" s="90" t="str">
        <f t="shared" si="32"/>
        <v/>
      </c>
      <c r="J146" s="57" t="str">
        <f t="shared" si="32"/>
        <v/>
      </c>
      <c r="L146" s="78"/>
      <c r="M146" s="78"/>
      <c r="N146" s="78"/>
      <c r="O146" s="78"/>
      <c r="P146" s="78"/>
      <c r="Q146" s="78"/>
      <c r="R146" s="76"/>
      <c r="S146" s="57" t="str">
        <f t="shared" si="34"/>
        <v/>
      </c>
      <c r="T146" s="81" t="str">
        <f t="shared" si="35"/>
        <v/>
      </c>
      <c r="U146" s="94" t="str">
        <f t="shared" si="36"/>
        <v/>
      </c>
      <c r="W146" s="44" t="str">
        <f t="shared" si="37"/>
        <v/>
      </c>
      <c r="X146" s="44" t="str">
        <f t="shared" si="38"/>
        <v/>
      </c>
      <c r="Y146" s="30" t="str">
        <f t="shared" ca="1" si="39"/>
        <v/>
      </c>
      <c r="Z146" s="30" t="str">
        <f t="shared" si="40"/>
        <v/>
      </c>
      <c r="AA146" s="30" t="str">
        <f t="shared" si="41"/>
        <v>N</v>
      </c>
      <c r="AB146" s="30" t="str">
        <f t="shared" si="42"/>
        <v/>
      </c>
      <c r="AC146" s="30" t="str">
        <f t="shared" si="43"/>
        <v/>
      </c>
      <c r="AD146" s="30" t="str">
        <f t="shared" si="44"/>
        <v/>
      </c>
      <c r="AE146" s="88" t="str">
        <f t="shared" si="45"/>
        <v/>
      </c>
      <c r="AF146" s="30" t="str">
        <f t="shared" si="46"/>
        <v/>
      </c>
      <c r="AG146" s="44" t="str">
        <f t="shared" si="47"/>
        <v/>
      </c>
      <c r="AH146" s="44" t="str">
        <f t="shared" si="47"/>
        <v/>
      </c>
      <c r="AI146" s="96" t="str">
        <f t="shared" si="47"/>
        <v/>
      </c>
    </row>
    <row r="147" spans="1:35" s="44" customFormat="1" x14ac:dyDescent="0.3">
      <c r="A147" s="65"/>
      <c r="B147" s="55" t="str">
        <f t="shared" ca="1" si="33"/>
        <v/>
      </c>
      <c r="C147" s="71"/>
      <c r="D147" s="67"/>
      <c r="E147" s="67"/>
      <c r="F147" s="68"/>
      <c r="G147" s="69"/>
      <c r="H147" s="70"/>
      <c r="I147" s="90" t="str">
        <f t="shared" si="32"/>
        <v/>
      </c>
      <c r="J147" s="57" t="str">
        <f t="shared" si="32"/>
        <v/>
      </c>
      <c r="L147" s="78"/>
      <c r="M147" s="78"/>
      <c r="N147" s="78"/>
      <c r="O147" s="78"/>
      <c r="P147" s="78"/>
      <c r="Q147" s="78"/>
      <c r="R147" s="76"/>
      <c r="S147" s="57" t="str">
        <f t="shared" si="34"/>
        <v/>
      </c>
      <c r="T147" s="81" t="str">
        <f t="shared" si="35"/>
        <v/>
      </c>
      <c r="U147" s="94" t="str">
        <f t="shared" si="36"/>
        <v/>
      </c>
      <c r="W147" s="44" t="str">
        <f t="shared" si="37"/>
        <v/>
      </c>
      <c r="X147" s="44" t="str">
        <f t="shared" si="38"/>
        <v/>
      </c>
      <c r="Y147" s="30" t="str">
        <f t="shared" ca="1" si="39"/>
        <v/>
      </c>
      <c r="Z147" s="30" t="str">
        <f t="shared" si="40"/>
        <v/>
      </c>
      <c r="AA147" s="30" t="str">
        <f t="shared" si="41"/>
        <v>N</v>
      </c>
      <c r="AB147" s="30" t="str">
        <f t="shared" si="42"/>
        <v/>
      </c>
      <c r="AC147" s="30" t="str">
        <f t="shared" si="43"/>
        <v/>
      </c>
      <c r="AD147" s="30" t="str">
        <f t="shared" si="44"/>
        <v/>
      </c>
      <c r="AE147" s="88" t="str">
        <f t="shared" si="45"/>
        <v/>
      </c>
      <c r="AF147" s="30" t="str">
        <f t="shared" si="46"/>
        <v/>
      </c>
      <c r="AG147" s="44" t="str">
        <f t="shared" si="47"/>
        <v/>
      </c>
      <c r="AH147" s="44" t="str">
        <f t="shared" si="47"/>
        <v/>
      </c>
      <c r="AI147" s="96" t="str">
        <f t="shared" si="47"/>
        <v/>
      </c>
    </row>
    <row r="148" spans="1:35" s="44" customFormat="1" x14ac:dyDescent="0.3">
      <c r="A148" s="65"/>
      <c r="B148" s="55" t="str">
        <f t="shared" ca="1" si="33"/>
        <v/>
      </c>
      <c r="C148" s="71"/>
      <c r="D148" s="67"/>
      <c r="E148" s="67"/>
      <c r="F148" s="68"/>
      <c r="G148" s="69"/>
      <c r="H148" s="70"/>
      <c r="I148" s="90" t="str">
        <f t="shared" si="32"/>
        <v/>
      </c>
      <c r="J148" s="57" t="str">
        <f t="shared" si="32"/>
        <v/>
      </c>
      <c r="L148" s="78"/>
      <c r="M148" s="78"/>
      <c r="N148" s="78"/>
      <c r="O148" s="78"/>
      <c r="P148" s="78"/>
      <c r="Q148" s="78"/>
      <c r="R148" s="76"/>
      <c r="S148" s="57" t="str">
        <f t="shared" si="34"/>
        <v/>
      </c>
      <c r="T148" s="81" t="str">
        <f t="shared" si="35"/>
        <v/>
      </c>
      <c r="U148" s="94" t="str">
        <f t="shared" si="36"/>
        <v/>
      </c>
      <c r="W148" s="44" t="str">
        <f t="shared" si="37"/>
        <v/>
      </c>
      <c r="X148" s="44" t="str">
        <f t="shared" si="38"/>
        <v/>
      </c>
      <c r="Y148" s="30" t="str">
        <f t="shared" ca="1" si="39"/>
        <v/>
      </c>
      <c r="Z148" s="30" t="str">
        <f t="shared" si="40"/>
        <v/>
      </c>
      <c r="AA148" s="30" t="str">
        <f t="shared" si="41"/>
        <v>N</v>
      </c>
      <c r="AB148" s="30" t="str">
        <f t="shared" si="42"/>
        <v/>
      </c>
      <c r="AC148" s="30" t="str">
        <f t="shared" si="43"/>
        <v/>
      </c>
      <c r="AD148" s="30" t="str">
        <f t="shared" si="44"/>
        <v/>
      </c>
      <c r="AE148" s="88" t="str">
        <f t="shared" si="45"/>
        <v/>
      </c>
      <c r="AF148" s="30" t="str">
        <f t="shared" si="46"/>
        <v/>
      </c>
      <c r="AG148" s="44" t="str">
        <f t="shared" si="47"/>
        <v/>
      </c>
      <c r="AH148" s="44" t="str">
        <f t="shared" si="47"/>
        <v/>
      </c>
      <c r="AI148" s="96" t="str">
        <f t="shared" si="47"/>
        <v/>
      </c>
    </row>
    <row r="149" spans="1:35" s="44" customFormat="1" x14ac:dyDescent="0.3">
      <c r="A149" s="65"/>
      <c r="B149" s="55" t="str">
        <f t="shared" ca="1" si="33"/>
        <v/>
      </c>
      <c r="C149" s="71"/>
      <c r="D149" s="67"/>
      <c r="E149" s="67"/>
      <c r="F149" s="68"/>
      <c r="G149" s="69"/>
      <c r="H149" s="70"/>
      <c r="I149" s="90" t="str">
        <f t="shared" si="32"/>
        <v/>
      </c>
      <c r="J149" s="57" t="str">
        <f t="shared" si="32"/>
        <v/>
      </c>
      <c r="L149" s="78"/>
      <c r="M149" s="78"/>
      <c r="N149" s="78"/>
      <c r="O149" s="78"/>
      <c r="P149" s="78"/>
      <c r="Q149" s="78"/>
      <c r="R149" s="76"/>
      <c r="S149" s="57" t="str">
        <f t="shared" si="34"/>
        <v/>
      </c>
      <c r="T149" s="81" t="str">
        <f t="shared" si="35"/>
        <v/>
      </c>
      <c r="U149" s="94" t="str">
        <f t="shared" si="36"/>
        <v/>
      </c>
      <c r="W149" s="44" t="str">
        <f t="shared" si="37"/>
        <v/>
      </c>
      <c r="X149" s="44" t="str">
        <f t="shared" si="38"/>
        <v/>
      </c>
      <c r="Y149" s="30" t="str">
        <f t="shared" ca="1" si="39"/>
        <v/>
      </c>
      <c r="Z149" s="30" t="str">
        <f t="shared" si="40"/>
        <v/>
      </c>
      <c r="AA149" s="30" t="str">
        <f t="shared" si="41"/>
        <v>N</v>
      </c>
      <c r="AB149" s="30" t="str">
        <f t="shared" si="42"/>
        <v/>
      </c>
      <c r="AC149" s="30" t="str">
        <f t="shared" si="43"/>
        <v/>
      </c>
      <c r="AD149" s="30" t="str">
        <f t="shared" si="44"/>
        <v/>
      </c>
      <c r="AE149" s="88" t="str">
        <f t="shared" si="45"/>
        <v/>
      </c>
      <c r="AF149" s="30" t="str">
        <f t="shared" si="46"/>
        <v/>
      </c>
      <c r="AG149" s="44" t="str">
        <f t="shared" si="47"/>
        <v/>
      </c>
      <c r="AH149" s="44" t="str">
        <f t="shared" si="47"/>
        <v/>
      </c>
      <c r="AI149" s="96" t="str">
        <f t="shared" si="47"/>
        <v/>
      </c>
    </row>
    <row r="150" spans="1:35" s="44" customFormat="1" x14ac:dyDescent="0.3">
      <c r="A150" s="65"/>
      <c r="B150" s="55" t="str">
        <f t="shared" ca="1" si="33"/>
        <v/>
      </c>
      <c r="C150" s="71"/>
      <c r="D150" s="67"/>
      <c r="E150" s="67"/>
      <c r="F150" s="68"/>
      <c r="G150" s="69"/>
      <c r="H150" s="70"/>
      <c r="I150" s="90" t="str">
        <f t="shared" ref="I150:J213" si="48">AE150</f>
        <v/>
      </c>
      <c r="J150" s="57" t="str">
        <f t="shared" si="48"/>
        <v/>
      </c>
      <c r="L150" s="78"/>
      <c r="M150" s="78"/>
      <c r="N150" s="78"/>
      <c r="O150" s="78"/>
      <c r="P150" s="78"/>
      <c r="Q150" s="78"/>
      <c r="R150" s="76"/>
      <c r="S150" s="57" t="str">
        <f t="shared" si="34"/>
        <v/>
      </c>
      <c r="T150" s="81" t="str">
        <f t="shared" si="35"/>
        <v/>
      </c>
      <c r="U150" s="94" t="str">
        <f t="shared" si="36"/>
        <v/>
      </c>
      <c r="W150" s="44" t="str">
        <f t="shared" si="37"/>
        <v/>
      </c>
      <c r="X150" s="44" t="str">
        <f t="shared" si="38"/>
        <v/>
      </c>
      <c r="Y150" s="30" t="str">
        <f t="shared" ca="1" si="39"/>
        <v/>
      </c>
      <c r="Z150" s="30" t="str">
        <f t="shared" si="40"/>
        <v/>
      </c>
      <c r="AA150" s="30" t="str">
        <f t="shared" si="41"/>
        <v>N</v>
      </c>
      <c r="AB150" s="30" t="str">
        <f t="shared" si="42"/>
        <v/>
      </c>
      <c r="AC150" s="30" t="str">
        <f t="shared" si="43"/>
        <v/>
      </c>
      <c r="AD150" s="30" t="str">
        <f t="shared" si="44"/>
        <v/>
      </c>
      <c r="AE150" s="88" t="str">
        <f t="shared" si="45"/>
        <v/>
      </c>
      <c r="AF150" s="30" t="str">
        <f t="shared" si="46"/>
        <v/>
      </c>
      <c r="AG150" s="44" t="str">
        <f t="shared" si="47"/>
        <v/>
      </c>
      <c r="AH150" s="44" t="str">
        <f t="shared" si="47"/>
        <v/>
      </c>
      <c r="AI150" s="96" t="str">
        <f t="shared" si="47"/>
        <v/>
      </c>
    </row>
    <row r="151" spans="1:35" s="44" customFormat="1" x14ac:dyDescent="0.3">
      <c r="A151" s="65"/>
      <c r="B151" s="55" t="str">
        <f t="shared" ca="1" si="33"/>
        <v/>
      </c>
      <c r="C151" s="71"/>
      <c r="D151" s="67"/>
      <c r="E151" s="67"/>
      <c r="F151" s="68"/>
      <c r="G151" s="69"/>
      <c r="H151" s="70"/>
      <c r="I151" s="90" t="str">
        <f t="shared" si="48"/>
        <v/>
      </c>
      <c r="J151" s="57" t="str">
        <f t="shared" si="48"/>
        <v/>
      </c>
      <c r="L151" s="78"/>
      <c r="M151" s="78"/>
      <c r="N151" s="78"/>
      <c r="O151" s="78"/>
      <c r="P151" s="78"/>
      <c r="Q151" s="78"/>
      <c r="R151" s="76"/>
      <c r="S151" s="57" t="str">
        <f t="shared" si="34"/>
        <v/>
      </c>
      <c r="T151" s="81" t="str">
        <f t="shared" si="35"/>
        <v/>
      </c>
      <c r="U151" s="94" t="str">
        <f t="shared" si="36"/>
        <v/>
      </c>
      <c r="W151" s="44" t="str">
        <f t="shared" si="37"/>
        <v/>
      </c>
      <c r="X151" s="44" t="str">
        <f t="shared" si="38"/>
        <v/>
      </c>
      <c r="Y151" s="30" t="str">
        <f t="shared" ca="1" si="39"/>
        <v/>
      </c>
      <c r="Z151" s="30" t="str">
        <f t="shared" si="40"/>
        <v/>
      </c>
      <c r="AA151" s="30" t="str">
        <f t="shared" si="41"/>
        <v>N</v>
      </c>
      <c r="AB151" s="30" t="str">
        <f t="shared" si="42"/>
        <v/>
      </c>
      <c r="AC151" s="30" t="str">
        <f t="shared" si="43"/>
        <v/>
      </c>
      <c r="AD151" s="30" t="str">
        <f t="shared" si="44"/>
        <v/>
      </c>
      <c r="AE151" s="88" t="str">
        <f t="shared" si="45"/>
        <v/>
      </c>
      <c r="AF151" s="30" t="str">
        <f t="shared" si="46"/>
        <v/>
      </c>
      <c r="AG151" s="44" t="str">
        <f t="shared" si="47"/>
        <v/>
      </c>
      <c r="AH151" s="44" t="str">
        <f t="shared" si="47"/>
        <v/>
      </c>
      <c r="AI151" s="96" t="str">
        <f t="shared" si="47"/>
        <v/>
      </c>
    </row>
    <row r="152" spans="1:35" s="44" customFormat="1" x14ac:dyDescent="0.3">
      <c r="A152" s="65"/>
      <c r="B152" s="55" t="str">
        <f t="shared" ca="1" si="33"/>
        <v/>
      </c>
      <c r="C152" s="71"/>
      <c r="D152" s="67"/>
      <c r="E152" s="67"/>
      <c r="F152" s="68"/>
      <c r="G152" s="69"/>
      <c r="H152" s="70"/>
      <c r="I152" s="90" t="str">
        <f t="shared" si="48"/>
        <v/>
      </c>
      <c r="J152" s="57" t="str">
        <f t="shared" si="48"/>
        <v/>
      </c>
      <c r="L152" s="78"/>
      <c r="M152" s="78"/>
      <c r="N152" s="78"/>
      <c r="O152" s="78"/>
      <c r="P152" s="78"/>
      <c r="Q152" s="78"/>
      <c r="R152" s="76"/>
      <c r="S152" s="57" t="str">
        <f t="shared" si="34"/>
        <v/>
      </c>
      <c r="T152" s="81" t="str">
        <f t="shared" si="35"/>
        <v/>
      </c>
      <c r="U152" s="94" t="str">
        <f t="shared" si="36"/>
        <v/>
      </c>
      <c r="W152" s="44" t="str">
        <f t="shared" si="37"/>
        <v/>
      </c>
      <c r="X152" s="44" t="str">
        <f t="shared" si="38"/>
        <v/>
      </c>
      <c r="Y152" s="30" t="str">
        <f t="shared" ca="1" si="39"/>
        <v/>
      </c>
      <c r="Z152" s="30" t="str">
        <f t="shared" si="40"/>
        <v/>
      </c>
      <c r="AA152" s="30" t="str">
        <f t="shared" si="41"/>
        <v>N</v>
      </c>
      <c r="AB152" s="30" t="str">
        <f t="shared" si="42"/>
        <v/>
      </c>
      <c r="AC152" s="30" t="str">
        <f t="shared" si="43"/>
        <v/>
      </c>
      <c r="AD152" s="30" t="str">
        <f t="shared" si="44"/>
        <v/>
      </c>
      <c r="AE152" s="88" t="str">
        <f t="shared" si="45"/>
        <v/>
      </c>
      <c r="AF152" s="30" t="str">
        <f t="shared" si="46"/>
        <v/>
      </c>
      <c r="AG152" s="44" t="str">
        <f t="shared" si="47"/>
        <v/>
      </c>
      <c r="AH152" s="44" t="str">
        <f t="shared" si="47"/>
        <v/>
      </c>
      <c r="AI152" s="96" t="str">
        <f t="shared" si="47"/>
        <v/>
      </c>
    </row>
    <row r="153" spans="1:35" s="44" customFormat="1" x14ac:dyDescent="0.3">
      <c r="A153" s="65"/>
      <c r="B153" s="55" t="str">
        <f t="shared" ca="1" si="33"/>
        <v/>
      </c>
      <c r="C153" s="71"/>
      <c r="D153" s="67"/>
      <c r="E153" s="67"/>
      <c r="F153" s="68"/>
      <c r="G153" s="69"/>
      <c r="H153" s="70"/>
      <c r="I153" s="90" t="str">
        <f t="shared" si="48"/>
        <v/>
      </c>
      <c r="J153" s="57" t="str">
        <f t="shared" si="48"/>
        <v/>
      </c>
      <c r="L153" s="78"/>
      <c r="M153" s="78"/>
      <c r="N153" s="78"/>
      <c r="O153" s="78"/>
      <c r="P153" s="78"/>
      <c r="Q153" s="78"/>
      <c r="R153" s="76"/>
      <c r="S153" s="57" t="str">
        <f t="shared" si="34"/>
        <v/>
      </c>
      <c r="T153" s="81" t="str">
        <f t="shared" si="35"/>
        <v/>
      </c>
      <c r="U153" s="94" t="str">
        <f t="shared" si="36"/>
        <v/>
      </c>
      <c r="W153" s="44" t="str">
        <f t="shared" si="37"/>
        <v/>
      </c>
      <c r="X153" s="44" t="str">
        <f t="shared" si="38"/>
        <v/>
      </c>
      <c r="Y153" s="30" t="str">
        <f t="shared" ca="1" si="39"/>
        <v/>
      </c>
      <c r="Z153" s="30" t="str">
        <f t="shared" si="40"/>
        <v/>
      </c>
      <c r="AA153" s="30" t="str">
        <f t="shared" si="41"/>
        <v>N</v>
      </c>
      <c r="AB153" s="30" t="str">
        <f t="shared" si="42"/>
        <v/>
      </c>
      <c r="AC153" s="30" t="str">
        <f t="shared" si="43"/>
        <v/>
      </c>
      <c r="AD153" s="30" t="str">
        <f t="shared" si="44"/>
        <v/>
      </c>
      <c r="AE153" s="88" t="str">
        <f t="shared" si="45"/>
        <v/>
      </c>
      <c r="AF153" s="30" t="str">
        <f t="shared" si="46"/>
        <v/>
      </c>
      <c r="AG153" s="44" t="str">
        <f t="shared" si="47"/>
        <v/>
      </c>
      <c r="AH153" s="44" t="str">
        <f t="shared" si="47"/>
        <v/>
      </c>
      <c r="AI153" s="96" t="str">
        <f t="shared" si="47"/>
        <v/>
      </c>
    </row>
    <row r="154" spans="1:35" s="44" customFormat="1" x14ac:dyDescent="0.3">
      <c r="A154" s="65"/>
      <c r="B154" s="55" t="str">
        <f t="shared" ca="1" si="33"/>
        <v/>
      </c>
      <c r="C154" s="71"/>
      <c r="D154" s="67"/>
      <c r="E154" s="67"/>
      <c r="F154" s="68"/>
      <c r="G154" s="69"/>
      <c r="H154" s="70"/>
      <c r="I154" s="90" t="str">
        <f t="shared" si="48"/>
        <v/>
      </c>
      <c r="J154" s="57" t="str">
        <f t="shared" si="48"/>
        <v/>
      </c>
      <c r="L154" s="78"/>
      <c r="M154" s="78"/>
      <c r="N154" s="78"/>
      <c r="O154" s="78"/>
      <c r="P154" s="78"/>
      <c r="Q154" s="78"/>
      <c r="R154" s="76"/>
      <c r="S154" s="57" t="str">
        <f t="shared" si="34"/>
        <v/>
      </c>
      <c r="T154" s="81" t="str">
        <f t="shared" si="35"/>
        <v/>
      </c>
      <c r="U154" s="94" t="str">
        <f t="shared" si="36"/>
        <v/>
      </c>
      <c r="W154" s="44" t="str">
        <f t="shared" si="37"/>
        <v/>
      </c>
      <c r="X154" s="44" t="str">
        <f t="shared" si="38"/>
        <v/>
      </c>
      <c r="Y154" s="30" t="str">
        <f t="shared" ca="1" si="39"/>
        <v/>
      </c>
      <c r="Z154" s="30" t="str">
        <f t="shared" si="40"/>
        <v/>
      </c>
      <c r="AA154" s="30" t="str">
        <f t="shared" si="41"/>
        <v>N</v>
      </c>
      <c r="AB154" s="30" t="str">
        <f t="shared" si="42"/>
        <v/>
      </c>
      <c r="AC154" s="30" t="str">
        <f t="shared" si="43"/>
        <v/>
      </c>
      <c r="AD154" s="30" t="str">
        <f t="shared" si="44"/>
        <v/>
      </c>
      <c r="AE154" s="88" t="str">
        <f t="shared" si="45"/>
        <v/>
      </c>
      <c r="AF154" s="30" t="str">
        <f t="shared" si="46"/>
        <v/>
      </c>
      <c r="AG154" s="44" t="str">
        <f t="shared" si="47"/>
        <v/>
      </c>
      <c r="AH154" s="44" t="str">
        <f t="shared" si="47"/>
        <v/>
      </c>
      <c r="AI154" s="96" t="str">
        <f t="shared" si="47"/>
        <v/>
      </c>
    </row>
    <row r="155" spans="1:35" s="44" customFormat="1" x14ac:dyDescent="0.3">
      <c r="A155" s="65"/>
      <c r="B155" s="55" t="str">
        <f t="shared" ca="1" si="33"/>
        <v/>
      </c>
      <c r="C155" s="71"/>
      <c r="D155" s="67"/>
      <c r="E155" s="67"/>
      <c r="F155" s="68"/>
      <c r="G155" s="69"/>
      <c r="H155" s="70"/>
      <c r="I155" s="90" t="str">
        <f t="shared" si="48"/>
        <v/>
      </c>
      <c r="J155" s="57" t="str">
        <f t="shared" si="48"/>
        <v/>
      </c>
      <c r="L155" s="78"/>
      <c r="M155" s="78"/>
      <c r="N155" s="78"/>
      <c r="O155" s="78"/>
      <c r="P155" s="78"/>
      <c r="Q155" s="78"/>
      <c r="R155" s="76"/>
      <c r="S155" s="57" t="str">
        <f t="shared" si="34"/>
        <v/>
      </c>
      <c r="T155" s="81" t="str">
        <f t="shared" si="35"/>
        <v/>
      </c>
      <c r="U155" s="94" t="str">
        <f t="shared" si="36"/>
        <v/>
      </c>
      <c r="W155" s="44" t="str">
        <f t="shared" si="37"/>
        <v/>
      </c>
      <c r="X155" s="44" t="str">
        <f t="shared" si="38"/>
        <v/>
      </c>
      <c r="Y155" s="30" t="str">
        <f t="shared" ca="1" si="39"/>
        <v/>
      </c>
      <c r="Z155" s="30" t="str">
        <f t="shared" si="40"/>
        <v/>
      </c>
      <c r="AA155" s="30" t="str">
        <f t="shared" si="41"/>
        <v>N</v>
      </c>
      <c r="AB155" s="30" t="str">
        <f t="shared" si="42"/>
        <v/>
      </c>
      <c r="AC155" s="30" t="str">
        <f t="shared" si="43"/>
        <v/>
      </c>
      <c r="AD155" s="30" t="str">
        <f t="shared" si="44"/>
        <v/>
      </c>
      <c r="AE155" s="88" t="str">
        <f t="shared" si="45"/>
        <v/>
      </c>
      <c r="AF155" s="30" t="str">
        <f t="shared" si="46"/>
        <v/>
      </c>
      <c r="AG155" s="44" t="str">
        <f t="shared" si="47"/>
        <v/>
      </c>
      <c r="AH155" s="44" t="str">
        <f t="shared" si="47"/>
        <v/>
      </c>
      <c r="AI155" s="96" t="str">
        <f t="shared" si="47"/>
        <v/>
      </c>
    </row>
    <row r="156" spans="1:35" s="44" customFormat="1" x14ac:dyDescent="0.3">
      <c r="A156" s="65"/>
      <c r="B156" s="55" t="str">
        <f t="shared" ca="1" si="33"/>
        <v/>
      </c>
      <c r="C156" s="71"/>
      <c r="D156" s="67"/>
      <c r="E156" s="67"/>
      <c r="F156" s="68"/>
      <c r="G156" s="69"/>
      <c r="H156" s="70"/>
      <c r="I156" s="90" t="str">
        <f t="shared" si="48"/>
        <v/>
      </c>
      <c r="J156" s="57" t="str">
        <f t="shared" si="48"/>
        <v/>
      </c>
      <c r="L156" s="78"/>
      <c r="M156" s="78"/>
      <c r="N156" s="78"/>
      <c r="O156" s="78"/>
      <c r="P156" s="78"/>
      <c r="Q156" s="78"/>
      <c r="R156" s="76"/>
      <c r="S156" s="57" t="str">
        <f t="shared" si="34"/>
        <v/>
      </c>
      <c r="T156" s="81" t="str">
        <f t="shared" si="35"/>
        <v/>
      </c>
      <c r="U156" s="94" t="str">
        <f t="shared" si="36"/>
        <v/>
      </c>
      <c r="W156" s="44" t="str">
        <f t="shared" si="37"/>
        <v/>
      </c>
      <c r="X156" s="44" t="str">
        <f t="shared" si="38"/>
        <v/>
      </c>
      <c r="Y156" s="30" t="str">
        <f t="shared" ca="1" si="39"/>
        <v/>
      </c>
      <c r="Z156" s="30" t="str">
        <f t="shared" si="40"/>
        <v/>
      </c>
      <c r="AA156" s="30" t="str">
        <f t="shared" si="41"/>
        <v>N</v>
      </c>
      <c r="AB156" s="30" t="str">
        <f t="shared" si="42"/>
        <v/>
      </c>
      <c r="AC156" s="30" t="str">
        <f t="shared" si="43"/>
        <v/>
      </c>
      <c r="AD156" s="30" t="str">
        <f t="shared" si="44"/>
        <v/>
      </c>
      <c r="AE156" s="88" t="str">
        <f t="shared" si="45"/>
        <v/>
      </c>
      <c r="AF156" s="30" t="str">
        <f t="shared" si="46"/>
        <v/>
      </c>
      <c r="AG156" s="44" t="str">
        <f t="shared" si="47"/>
        <v/>
      </c>
      <c r="AH156" s="44" t="str">
        <f t="shared" si="47"/>
        <v/>
      </c>
      <c r="AI156" s="96" t="str">
        <f t="shared" si="47"/>
        <v/>
      </c>
    </row>
    <row r="157" spans="1:35" s="44" customFormat="1" x14ac:dyDescent="0.3">
      <c r="A157" s="65"/>
      <c r="B157" s="55" t="str">
        <f t="shared" ca="1" si="33"/>
        <v/>
      </c>
      <c r="C157" s="71"/>
      <c r="D157" s="67"/>
      <c r="E157" s="67"/>
      <c r="F157" s="68"/>
      <c r="G157" s="69"/>
      <c r="H157" s="70"/>
      <c r="I157" s="90" t="str">
        <f t="shared" si="48"/>
        <v/>
      </c>
      <c r="J157" s="57" t="str">
        <f t="shared" si="48"/>
        <v/>
      </c>
      <c r="L157" s="78"/>
      <c r="M157" s="78"/>
      <c r="N157" s="78"/>
      <c r="O157" s="78"/>
      <c r="P157" s="78"/>
      <c r="Q157" s="78"/>
      <c r="R157" s="76"/>
      <c r="S157" s="57" t="str">
        <f t="shared" si="34"/>
        <v/>
      </c>
      <c r="T157" s="81" t="str">
        <f t="shared" si="35"/>
        <v/>
      </c>
      <c r="U157" s="94" t="str">
        <f t="shared" si="36"/>
        <v/>
      </c>
      <c r="W157" s="44" t="str">
        <f t="shared" si="37"/>
        <v/>
      </c>
      <c r="X157" s="44" t="str">
        <f t="shared" si="38"/>
        <v/>
      </c>
      <c r="Y157" s="30" t="str">
        <f t="shared" ca="1" si="39"/>
        <v/>
      </c>
      <c r="Z157" s="30" t="str">
        <f t="shared" si="40"/>
        <v/>
      </c>
      <c r="AA157" s="30" t="str">
        <f t="shared" si="41"/>
        <v>N</v>
      </c>
      <c r="AB157" s="30" t="str">
        <f t="shared" si="42"/>
        <v/>
      </c>
      <c r="AC157" s="30" t="str">
        <f t="shared" si="43"/>
        <v/>
      </c>
      <c r="AD157" s="30" t="str">
        <f t="shared" si="44"/>
        <v/>
      </c>
      <c r="AE157" s="88" t="str">
        <f t="shared" si="45"/>
        <v/>
      </c>
      <c r="AF157" s="30" t="str">
        <f t="shared" si="46"/>
        <v/>
      </c>
      <c r="AG157" s="44" t="str">
        <f t="shared" si="47"/>
        <v/>
      </c>
      <c r="AH157" s="44" t="str">
        <f t="shared" si="47"/>
        <v/>
      </c>
      <c r="AI157" s="96" t="str">
        <f t="shared" si="47"/>
        <v/>
      </c>
    </row>
    <row r="158" spans="1:35" s="44" customFormat="1" x14ac:dyDescent="0.3">
      <c r="A158" s="65"/>
      <c r="B158" s="55" t="str">
        <f t="shared" ca="1" si="33"/>
        <v/>
      </c>
      <c r="C158" s="71"/>
      <c r="D158" s="67"/>
      <c r="E158" s="67"/>
      <c r="F158" s="68"/>
      <c r="G158" s="69"/>
      <c r="H158" s="70"/>
      <c r="I158" s="90" t="str">
        <f t="shared" si="48"/>
        <v/>
      </c>
      <c r="J158" s="57" t="str">
        <f t="shared" si="48"/>
        <v/>
      </c>
      <c r="L158" s="78"/>
      <c r="M158" s="78"/>
      <c r="N158" s="78"/>
      <c r="O158" s="78"/>
      <c r="P158" s="78"/>
      <c r="Q158" s="78"/>
      <c r="R158" s="76"/>
      <c r="S158" s="57" t="str">
        <f t="shared" si="34"/>
        <v/>
      </c>
      <c r="T158" s="81" t="str">
        <f t="shared" si="35"/>
        <v/>
      </c>
      <c r="U158" s="94" t="str">
        <f t="shared" si="36"/>
        <v/>
      </c>
      <c r="W158" s="44" t="str">
        <f t="shared" si="37"/>
        <v/>
      </c>
      <c r="X158" s="44" t="str">
        <f t="shared" si="38"/>
        <v/>
      </c>
      <c r="Y158" s="30" t="str">
        <f t="shared" ca="1" si="39"/>
        <v/>
      </c>
      <c r="Z158" s="30" t="str">
        <f t="shared" si="40"/>
        <v/>
      </c>
      <c r="AA158" s="30" t="str">
        <f t="shared" si="41"/>
        <v>N</v>
      </c>
      <c r="AB158" s="30" t="str">
        <f t="shared" si="42"/>
        <v/>
      </c>
      <c r="AC158" s="30" t="str">
        <f t="shared" si="43"/>
        <v/>
      </c>
      <c r="AD158" s="30" t="str">
        <f t="shared" si="44"/>
        <v/>
      </c>
      <c r="AE158" s="88" t="str">
        <f t="shared" si="45"/>
        <v/>
      </c>
      <c r="AF158" s="30" t="str">
        <f t="shared" si="46"/>
        <v/>
      </c>
      <c r="AG158" s="44" t="str">
        <f t="shared" si="47"/>
        <v/>
      </c>
      <c r="AH158" s="44" t="str">
        <f t="shared" si="47"/>
        <v/>
      </c>
      <c r="AI158" s="96" t="str">
        <f t="shared" si="47"/>
        <v/>
      </c>
    </row>
    <row r="159" spans="1:35" s="44" customFormat="1" x14ac:dyDescent="0.3">
      <c r="A159" s="65"/>
      <c r="B159" s="55" t="str">
        <f t="shared" ca="1" si="33"/>
        <v/>
      </c>
      <c r="C159" s="71"/>
      <c r="D159" s="67"/>
      <c r="E159" s="67"/>
      <c r="F159" s="68"/>
      <c r="G159" s="69"/>
      <c r="H159" s="70"/>
      <c r="I159" s="90" t="str">
        <f t="shared" si="48"/>
        <v/>
      </c>
      <c r="J159" s="57" t="str">
        <f t="shared" si="48"/>
        <v/>
      </c>
      <c r="L159" s="78"/>
      <c r="M159" s="78"/>
      <c r="N159" s="78"/>
      <c r="O159" s="78"/>
      <c r="P159" s="78"/>
      <c r="Q159" s="78"/>
      <c r="R159" s="76"/>
      <c r="S159" s="57" t="str">
        <f t="shared" si="34"/>
        <v/>
      </c>
      <c r="T159" s="81" t="str">
        <f t="shared" si="35"/>
        <v/>
      </c>
      <c r="U159" s="94" t="str">
        <f t="shared" si="36"/>
        <v/>
      </c>
      <c r="W159" s="44" t="str">
        <f t="shared" si="37"/>
        <v/>
      </c>
      <c r="X159" s="44" t="str">
        <f t="shared" si="38"/>
        <v/>
      </c>
      <c r="Y159" s="30" t="str">
        <f t="shared" ca="1" si="39"/>
        <v/>
      </c>
      <c r="Z159" s="30" t="str">
        <f t="shared" si="40"/>
        <v/>
      </c>
      <c r="AA159" s="30" t="str">
        <f t="shared" si="41"/>
        <v>N</v>
      </c>
      <c r="AB159" s="30" t="str">
        <f t="shared" si="42"/>
        <v/>
      </c>
      <c r="AC159" s="30" t="str">
        <f t="shared" si="43"/>
        <v/>
      </c>
      <c r="AD159" s="30" t="str">
        <f t="shared" si="44"/>
        <v/>
      </c>
      <c r="AE159" s="88" t="str">
        <f t="shared" si="45"/>
        <v/>
      </c>
      <c r="AF159" s="30" t="str">
        <f t="shared" si="46"/>
        <v/>
      </c>
      <c r="AG159" s="44" t="str">
        <f t="shared" si="47"/>
        <v/>
      </c>
      <c r="AH159" s="44" t="str">
        <f t="shared" si="47"/>
        <v/>
      </c>
      <c r="AI159" s="96" t="str">
        <f t="shared" si="47"/>
        <v/>
      </c>
    </row>
    <row r="160" spans="1:35" s="44" customFormat="1" x14ac:dyDescent="0.3">
      <c r="A160" s="65"/>
      <c r="B160" s="55" t="str">
        <f t="shared" ca="1" si="33"/>
        <v/>
      </c>
      <c r="C160" s="71"/>
      <c r="D160" s="67"/>
      <c r="E160" s="67"/>
      <c r="F160" s="68"/>
      <c r="G160" s="69"/>
      <c r="H160" s="70"/>
      <c r="I160" s="90" t="str">
        <f t="shared" si="48"/>
        <v/>
      </c>
      <c r="J160" s="57" t="str">
        <f t="shared" si="48"/>
        <v/>
      </c>
      <c r="L160" s="78"/>
      <c r="M160" s="78"/>
      <c r="N160" s="78"/>
      <c r="O160" s="78"/>
      <c r="P160" s="78"/>
      <c r="Q160" s="78"/>
      <c r="R160" s="76"/>
      <c r="S160" s="57" t="str">
        <f t="shared" si="34"/>
        <v/>
      </c>
      <c r="T160" s="81" t="str">
        <f t="shared" si="35"/>
        <v/>
      </c>
      <c r="U160" s="94" t="str">
        <f t="shared" si="36"/>
        <v/>
      </c>
      <c r="W160" s="44" t="str">
        <f t="shared" si="37"/>
        <v/>
      </c>
      <c r="X160" s="44" t="str">
        <f t="shared" si="38"/>
        <v/>
      </c>
      <c r="Y160" s="30" t="str">
        <f t="shared" ca="1" si="39"/>
        <v/>
      </c>
      <c r="Z160" s="30" t="str">
        <f t="shared" si="40"/>
        <v/>
      </c>
      <c r="AA160" s="30" t="str">
        <f t="shared" si="41"/>
        <v>N</v>
      </c>
      <c r="AB160" s="30" t="str">
        <f t="shared" si="42"/>
        <v/>
      </c>
      <c r="AC160" s="30" t="str">
        <f t="shared" si="43"/>
        <v/>
      </c>
      <c r="AD160" s="30" t="str">
        <f t="shared" si="44"/>
        <v/>
      </c>
      <c r="AE160" s="88" t="str">
        <f t="shared" si="45"/>
        <v/>
      </c>
      <c r="AF160" s="30" t="str">
        <f t="shared" si="46"/>
        <v/>
      </c>
      <c r="AG160" s="44" t="str">
        <f t="shared" si="47"/>
        <v/>
      </c>
      <c r="AH160" s="44" t="str">
        <f t="shared" si="47"/>
        <v/>
      </c>
      <c r="AI160" s="96" t="str">
        <f t="shared" si="47"/>
        <v/>
      </c>
    </row>
    <row r="161" spans="1:35" s="44" customFormat="1" x14ac:dyDescent="0.3">
      <c r="A161" s="65"/>
      <c r="B161" s="55" t="str">
        <f t="shared" ca="1" si="33"/>
        <v/>
      </c>
      <c r="C161" s="71"/>
      <c r="D161" s="67"/>
      <c r="E161" s="67"/>
      <c r="F161" s="68"/>
      <c r="G161" s="69"/>
      <c r="H161" s="70"/>
      <c r="I161" s="90" t="str">
        <f t="shared" si="48"/>
        <v/>
      </c>
      <c r="J161" s="57" t="str">
        <f t="shared" si="48"/>
        <v/>
      </c>
      <c r="L161" s="78"/>
      <c r="M161" s="78"/>
      <c r="N161" s="78"/>
      <c r="O161" s="78"/>
      <c r="P161" s="78"/>
      <c r="Q161" s="78"/>
      <c r="R161" s="76"/>
      <c r="S161" s="57" t="str">
        <f t="shared" si="34"/>
        <v/>
      </c>
      <c r="T161" s="81" t="str">
        <f t="shared" si="35"/>
        <v/>
      </c>
      <c r="U161" s="94" t="str">
        <f t="shared" si="36"/>
        <v/>
      </c>
      <c r="W161" s="44" t="str">
        <f t="shared" si="37"/>
        <v/>
      </c>
      <c r="X161" s="44" t="str">
        <f t="shared" si="38"/>
        <v/>
      </c>
      <c r="Y161" s="30" t="str">
        <f t="shared" ca="1" si="39"/>
        <v/>
      </c>
      <c r="Z161" s="30" t="str">
        <f t="shared" si="40"/>
        <v/>
      </c>
      <c r="AA161" s="30" t="str">
        <f t="shared" si="41"/>
        <v>N</v>
      </c>
      <c r="AB161" s="30" t="str">
        <f t="shared" si="42"/>
        <v/>
      </c>
      <c r="AC161" s="30" t="str">
        <f t="shared" si="43"/>
        <v/>
      </c>
      <c r="AD161" s="30" t="str">
        <f t="shared" si="44"/>
        <v/>
      </c>
      <c r="AE161" s="88" t="str">
        <f t="shared" si="45"/>
        <v/>
      </c>
      <c r="AF161" s="30" t="str">
        <f t="shared" si="46"/>
        <v/>
      </c>
      <c r="AG161" s="44" t="str">
        <f t="shared" si="47"/>
        <v/>
      </c>
      <c r="AH161" s="44" t="str">
        <f t="shared" si="47"/>
        <v/>
      </c>
      <c r="AI161" s="96" t="str">
        <f t="shared" si="47"/>
        <v/>
      </c>
    </row>
    <row r="162" spans="1:35" s="44" customFormat="1" x14ac:dyDescent="0.3">
      <c r="A162" s="65"/>
      <c r="B162" s="55" t="str">
        <f t="shared" ca="1" si="33"/>
        <v/>
      </c>
      <c r="C162" s="71"/>
      <c r="D162" s="67"/>
      <c r="E162" s="67"/>
      <c r="F162" s="68"/>
      <c r="G162" s="69"/>
      <c r="H162" s="70"/>
      <c r="I162" s="90" t="str">
        <f t="shared" si="48"/>
        <v/>
      </c>
      <c r="J162" s="57" t="str">
        <f t="shared" si="48"/>
        <v/>
      </c>
      <c r="L162" s="78"/>
      <c r="M162" s="78"/>
      <c r="N162" s="78"/>
      <c r="O162" s="78"/>
      <c r="P162" s="78"/>
      <c r="Q162" s="78"/>
      <c r="R162" s="76"/>
      <c r="S162" s="57" t="str">
        <f t="shared" si="34"/>
        <v/>
      </c>
      <c r="T162" s="81" t="str">
        <f t="shared" si="35"/>
        <v/>
      </c>
      <c r="U162" s="94" t="str">
        <f t="shared" si="36"/>
        <v/>
      </c>
      <c r="W162" s="44" t="str">
        <f t="shared" si="37"/>
        <v/>
      </c>
      <c r="X162" s="44" t="str">
        <f t="shared" si="38"/>
        <v/>
      </c>
      <c r="Y162" s="30" t="str">
        <f t="shared" ca="1" si="39"/>
        <v/>
      </c>
      <c r="Z162" s="30" t="str">
        <f t="shared" si="40"/>
        <v/>
      </c>
      <c r="AA162" s="30" t="str">
        <f t="shared" si="41"/>
        <v>N</v>
      </c>
      <c r="AB162" s="30" t="str">
        <f t="shared" si="42"/>
        <v/>
      </c>
      <c r="AC162" s="30" t="str">
        <f t="shared" si="43"/>
        <v/>
      </c>
      <c r="AD162" s="30" t="str">
        <f t="shared" si="44"/>
        <v/>
      </c>
      <c r="AE162" s="88" t="str">
        <f t="shared" si="45"/>
        <v/>
      </c>
      <c r="AF162" s="30" t="str">
        <f t="shared" si="46"/>
        <v/>
      </c>
      <c r="AG162" s="44" t="str">
        <f t="shared" si="47"/>
        <v/>
      </c>
      <c r="AH162" s="44" t="str">
        <f t="shared" si="47"/>
        <v/>
      </c>
      <c r="AI162" s="96" t="str">
        <f t="shared" si="47"/>
        <v/>
      </c>
    </row>
    <row r="163" spans="1:35" s="44" customFormat="1" x14ac:dyDescent="0.3">
      <c r="A163" s="65"/>
      <c r="B163" s="55" t="str">
        <f t="shared" ca="1" si="33"/>
        <v/>
      </c>
      <c r="C163" s="71"/>
      <c r="D163" s="67"/>
      <c r="E163" s="67"/>
      <c r="F163" s="68"/>
      <c r="G163" s="69"/>
      <c r="H163" s="70"/>
      <c r="I163" s="90" t="str">
        <f t="shared" si="48"/>
        <v/>
      </c>
      <c r="J163" s="57" t="str">
        <f t="shared" si="48"/>
        <v/>
      </c>
      <c r="L163" s="78"/>
      <c r="M163" s="78"/>
      <c r="N163" s="78"/>
      <c r="O163" s="78"/>
      <c r="P163" s="78"/>
      <c r="Q163" s="78"/>
      <c r="R163" s="76"/>
      <c r="S163" s="57" t="str">
        <f t="shared" si="34"/>
        <v/>
      </c>
      <c r="T163" s="81" t="str">
        <f t="shared" si="35"/>
        <v/>
      </c>
      <c r="U163" s="94" t="str">
        <f t="shared" si="36"/>
        <v/>
      </c>
      <c r="W163" s="44" t="str">
        <f t="shared" si="37"/>
        <v/>
      </c>
      <c r="X163" s="44" t="str">
        <f t="shared" si="38"/>
        <v/>
      </c>
      <c r="Y163" s="30" t="str">
        <f t="shared" ca="1" si="39"/>
        <v/>
      </c>
      <c r="Z163" s="30" t="str">
        <f t="shared" si="40"/>
        <v/>
      </c>
      <c r="AA163" s="30" t="str">
        <f t="shared" si="41"/>
        <v>N</v>
      </c>
      <c r="AB163" s="30" t="str">
        <f t="shared" si="42"/>
        <v/>
      </c>
      <c r="AC163" s="30" t="str">
        <f t="shared" si="43"/>
        <v/>
      </c>
      <c r="AD163" s="30" t="str">
        <f t="shared" si="44"/>
        <v/>
      </c>
      <c r="AE163" s="88" t="str">
        <f t="shared" si="45"/>
        <v/>
      </c>
      <c r="AF163" s="30" t="str">
        <f t="shared" si="46"/>
        <v/>
      </c>
      <c r="AG163" s="44" t="str">
        <f t="shared" si="47"/>
        <v/>
      </c>
      <c r="AH163" s="44" t="str">
        <f t="shared" si="47"/>
        <v/>
      </c>
      <c r="AI163" s="96" t="str">
        <f t="shared" si="47"/>
        <v/>
      </c>
    </row>
    <row r="164" spans="1:35" s="44" customFormat="1" x14ac:dyDescent="0.3">
      <c r="A164" s="65"/>
      <c r="B164" s="55" t="str">
        <f t="shared" ca="1" si="33"/>
        <v/>
      </c>
      <c r="C164" s="71"/>
      <c r="D164" s="67"/>
      <c r="E164" s="67"/>
      <c r="F164" s="68"/>
      <c r="G164" s="69"/>
      <c r="H164" s="70"/>
      <c r="I164" s="90" t="str">
        <f t="shared" si="48"/>
        <v/>
      </c>
      <c r="J164" s="57" t="str">
        <f t="shared" si="48"/>
        <v/>
      </c>
      <c r="L164" s="78"/>
      <c r="M164" s="78"/>
      <c r="N164" s="78"/>
      <c r="O164" s="78"/>
      <c r="P164" s="78"/>
      <c r="Q164" s="78"/>
      <c r="R164" s="76"/>
      <c r="S164" s="57" t="str">
        <f t="shared" si="34"/>
        <v/>
      </c>
      <c r="T164" s="81" t="str">
        <f t="shared" si="35"/>
        <v/>
      </c>
      <c r="U164" s="94" t="str">
        <f t="shared" si="36"/>
        <v/>
      </c>
      <c r="W164" s="44" t="str">
        <f t="shared" si="37"/>
        <v/>
      </c>
      <c r="X164" s="44" t="str">
        <f t="shared" si="38"/>
        <v/>
      </c>
      <c r="Y164" s="30" t="str">
        <f t="shared" ca="1" si="39"/>
        <v/>
      </c>
      <c r="Z164" s="30" t="str">
        <f t="shared" si="40"/>
        <v/>
      </c>
      <c r="AA164" s="30" t="str">
        <f t="shared" si="41"/>
        <v>N</v>
      </c>
      <c r="AB164" s="30" t="str">
        <f t="shared" si="42"/>
        <v/>
      </c>
      <c r="AC164" s="30" t="str">
        <f t="shared" si="43"/>
        <v/>
      </c>
      <c r="AD164" s="30" t="str">
        <f t="shared" si="44"/>
        <v/>
      </c>
      <c r="AE164" s="88" t="str">
        <f t="shared" si="45"/>
        <v/>
      </c>
      <c r="AF164" s="30" t="str">
        <f t="shared" si="46"/>
        <v/>
      </c>
      <c r="AG164" s="44" t="str">
        <f t="shared" si="47"/>
        <v/>
      </c>
      <c r="AH164" s="44" t="str">
        <f t="shared" si="47"/>
        <v/>
      </c>
      <c r="AI164" s="96" t="str">
        <f t="shared" si="47"/>
        <v/>
      </c>
    </row>
    <row r="165" spans="1:35" s="44" customFormat="1" x14ac:dyDescent="0.3">
      <c r="A165" s="65"/>
      <c r="B165" s="55" t="str">
        <f t="shared" ca="1" si="33"/>
        <v/>
      </c>
      <c r="C165" s="71"/>
      <c r="D165" s="67"/>
      <c r="E165" s="67"/>
      <c r="F165" s="68"/>
      <c r="G165" s="69"/>
      <c r="H165" s="70"/>
      <c r="I165" s="90" t="str">
        <f t="shared" si="48"/>
        <v/>
      </c>
      <c r="J165" s="57" t="str">
        <f t="shared" si="48"/>
        <v/>
      </c>
      <c r="L165" s="78"/>
      <c r="M165" s="78"/>
      <c r="N165" s="78"/>
      <c r="O165" s="78"/>
      <c r="P165" s="78"/>
      <c r="Q165" s="78"/>
      <c r="R165" s="76"/>
      <c r="S165" s="57" t="str">
        <f t="shared" si="34"/>
        <v/>
      </c>
      <c r="T165" s="81" t="str">
        <f t="shared" si="35"/>
        <v/>
      </c>
      <c r="U165" s="94" t="str">
        <f t="shared" si="36"/>
        <v/>
      </c>
      <c r="W165" s="44" t="str">
        <f t="shared" si="37"/>
        <v/>
      </c>
      <c r="X165" s="44" t="str">
        <f t="shared" si="38"/>
        <v/>
      </c>
      <c r="Y165" s="30" t="str">
        <f t="shared" ca="1" si="39"/>
        <v/>
      </c>
      <c r="Z165" s="30" t="str">
        <f t="shared" si="40"/>
        <v/>
      </c>
      <c r="AA165" s="30" t="str">
        <f t="shared" si="41"/>
        <v>N</v>
      </c>
      <c r="AB165" s="30" t="str">
        <f t="shared" si="42"/>
        <v/>
      </c>
      <c r="AC165" s="30" t="str">
        <f t="shared" si="43"/>
        <v/>
      </c>
      <c r="AD165" s="30" t="str">
        <f t="shared" si="44"/>
        <v/>
      </c>
      <c r="AE165" s="88" t="str">
        <f t="shared" si="45"/>
        <v/>
      </c>
      <c r="AF165" s="30" t="str">
        <f t="shared" si="46"/>
        <v/>
      </c>
      <c r="AG165" s="44" t="str">
        <f t="shared" si="47"/>
        <v/>
      </c>
      <c r="AH165" s="44" t="str">
        <f t="shared" si="47"/>
        <v/>
      </c>
      <c r="AI165" s="96" t="str">
        <f t="shared" si="47"/>
        <v/>
      </c>
    </row>
    <row r="166" spans="1:35" s="44" customFormat="1" x14ac:dyDescent="0.3">
      <c r="A166" s="65"/>
      <c r="B166" s="55" t="str">
        <f t="shared" ca="1" si="33"/>
        <v/>
      </c>
      <c r="C166" s="71"/>
      <c r="D166" s="67"/>
      <c r="E166" s="67"/>
      <c r="F166" s="68"/>
      <c r="G166" s="69"/>
      <c r="H166" s="70"/>
      <c r="I166" s="90" t="str">
        <f t="shared" si="48"/>
        <v/>
      </c>
      <c r="J166" s="57" t="str">
        <f t="shared" si="48"/>
        <v/>
      </c>
      <c r="L166" s="78"/>
      <c r="M166" s="78"/>
      <c r="N166" s="78"/>
      <c r="O166" s="78"/>
      <c r="P166" s="78"/>
      <c r="Q166" s="78"/>
      <c r="R166" s="76"/>
      <c r="S166" s="57" t="str">
        <f t="shared" si="34"/>
        <v/>
      </c>
      <c r="T166" s="81" t="str">
        <f t="shared" si="35"/>
        <v/>
      </c>
      <c r="U166" s="94" t="str">
        <f t="shared" si="36"/>
        <v/>
      </c>
      <c r="W166" s="44" t="str">
        <f t="shared" si="37"/>
        <v/>
      </c>
      <c r="X166" s="44" t="str">
        <f t="shared" si="38"/>
        <v/>
      </c>
      <c r="Y166" s="30" t="str">
        <f t="shared" ca="1" si="39"/>
        <v/>
      </c>
      <c r="Z166" s="30" t="str">
        <f t="shared" si="40"/>
        <v/>
      </c>
      <c r="AA166" s="30" t="str">
        <f t="shared" si="41"/>
        <v>N</v>
      </c>
      <c r="AB166" s="30" t="str">
        <f t="shared" si="42"/>
        <v/>
      </c>
      <c r="AC166" s="30" t="str">
        <f t="shared" si="43"/>
        <v/>
      </c>
      <c r="AD166" s="30" t="str">
        <f t="shared" si="44"/>
        <v/>
      </c>
      <c r="AE166" s="88" t="str">
        <f t="shared" si="45"/>
        <v/>
      </c>
      <c r="AF166" s="30" t="str">
        <f t="shared" si="46"/>
        <v/>
      </c>
      <c r="AG166" s="44" t="str">
        <f t="shared" si="47"/>
        <v/>
      </c>
      <c r="AH166" s="44" t="str">
        <f t="shared" si="47"/>
        <v/>
      </c>
      <c r="AI166" s="96" t="str">
        <f t="shared" si="47"/>
        <v/>
      </c>
    </row>
    <row r="167" spans="1:35" s="44" customFormat="1" x14ac:dyDescent="0.3">
      <c r="A167" s="65"/>
      <c r="B167" s="55" t="str">
        <f t="shared" ca="1" si="33"/>
        <v/>
      </c>
      <c r="C167" s="71"/>
      <c r="D167" s="67"/>
      <c r="E167" s="67"/>
      <c r="F167" s="68"/>
      <c r="G167" s="69"/>
      <c r="H167" s="70"/>
      <c r="I167" s="90" t="str">
        <f t="shared" si="48"/>
        <v/>
      </c>
      <c r="J167" s="57" t="str">
        <f t="shared" si="48"/>
        <v/>
      </c>
      <c r="L167" s="78"/>
      <c r="M167" s="78"/>
      <c r="N167" s="78"/>
      <c r="O167" s="78"/>
      <c r="P167" s="78"/>
      <c r="Q167" s="78"/>
      <c r="R167" s="76"/>
      <c r="S167" s="57" t="str">
        <f t="shared" si="34"/>
        <v/>
      </c>
      <c r="T167" s="81" t="str">
        <f t="shared" si="35"/>
        <v/>
      </c>
      <c r="U167" s="94" t="str">
        <f t="shared" si="36"/>
        <v/>
      </c>
      <c r="W167" s="44" t="str">
        <f t="shared" si="37"/>
        <v/>
      </c>
      <c r="X167" s="44" t="str">
        <f t="shared" si="38"/>
        <v/>
      </c>
      <c r="Y167" s="30" t="str">
        <f t="shared" ca="1" si="39"/>
        <v/>
      </c>
      <c r="Z167" s="30" t="str">
        <f t="shared" si="40"/>
        <v/>
      </c>
      <c r="AA167" s="30" t="str">
        <f t="shared" si="41"/>
        <v>N</v>
      </c>
      <c r="AB167" s="30" t="str">
        <f t="shared" si="42"/>
        <v/>
      </c>
      <c r="AC167" s="30" t="str">
        <f t="shared" si="43"/>
        <v/>
      </c>
      <c r="AD167" s="30" t="str">
        <f t="shared" si="44"/>
        <v/>
      </c>
      <c r="AE167" s="88" t="str">
        <f t="shared" si="45"/>
        <v/>
      </c>
      <c r="AF167" s="30" t="str">
        <f t="shared" si="46"/>
        <v/>
      </c>
      <c r="AG167" s="44" t="str">
        <f t="shared" si="47"/>
        <v/>
      </c>
      <c r="AH167" s="44" t="str">
        <f t="shared" si="47"/>
        <v/>
      </c>
      <c r="AI167" s="96" t="str">
        <f t="shared" si="47"/>
        <v/>
      </c>
    </row>
    <row r="168" spans="1:35" s="44" customFormat="1" x14ac:dyDescent="0.3">
      <c r="A168" s="65"/>
      <c r="B168" s="55" t="str">
        <f t="shared" ca="1" si="33"/>
        <v/>
      </c>
      <c r="C168" s="71"/>
      <c r="D168" s="67"/>
      <c r="E168" s="67"/>
      <c r="F168" s="68"/>
      <c r="G168" s="69"/>
      <c r="H168" s="70"/>
      <c r="I168" s="90" t="str">
        <f t="shared" si="48"/>
        <v/>
      </c>
      <c r="J168" s="57" t="str">
        <f t="shared" si="48"/>
        <v/>
      </c>
      <c r="L168" s="78"/>
      <c r="M168" s="78"/>
      <c r="N168" s="78"/>
      <c r="O168" s="78"/>
      <c r="P168" s="78"/>
      <c r="Q168" s="78"/>
      <c r="R168" s="76"/>
      <c r="S168" s="57" t="str">
        <f t="shared" si="34"/>
        <v/>
      </c>
      <c r="T168" s="81" t="str">
        <f t="shared" si="35"/>
        <v/>
      </c>
      <c r="U168" s="94" t="str">
        <f t="shared" si="36"/>
        <v/>
      </c>
      <c r="W168" s="44" t="str">
        <f t="shared" si="37"/>
        <v/>
      </c>
      <c r="X168" s="44" t="str">
        <f t="shared" si="38"/>
        <v/>
      </c>
      <c r="Y168" s="30" t="str">
        <f t="shared" ca="1" si="39"/>
        <v/>
      </c>
      <c r="Z168" s="30" t="str">
        <f t="shared" si="40"/>
        <v/>
      </c>
      <c r="AA168" s="30" t="str">
        <f t="shared" si="41"/>
        <v>N</v>
      </c>
      <c r="AB168" s="30" t="str">
        <f t="shared" si="42"/>
        <v/>
      </c>
      <c r="AC168" s="30" t="str">
        <f t="shared" si="43"/>
        <v/>
      </c>
      <c r="AD168" s="30" t="str">
        <f t="shared" si="44"/>
        <v/>
      </c>
      <c r="AE168" s="88" t="str">
        <f t="shared" si="45"/>
        <v/>
      </c>
      <c r="AF168" s="30" t="str">
        <f t="shared" si="46"/>
        <v/>
      </c>
      <c r="AG168" s="44" t="str">
        <f t="shared" si="47"/>
        <v/>
      </c>
      <c r="AH168" s="44" t="str">
        <f t="shared" si="47"/>
        <v/>
      </c>
      <c r="AI168" s="96" t="str">
        <f t="shared" si="47"/>
        <v/>
      </c>
    </row>
    <row r="169" spans="1:35" s="44" customFormat="1" x14ac:dyDescent="0.3">
      <c r="A169" s="65"/>
      <c r="B169" s="55" t="str">
        <f t="shared" ca="1" si="33"/>
        <v/>
      </c>
      <c r="C169" s="71"/>
      <c r="D169" s="67"/>
      <c r="E169" s="67"/>
      <c r="F169" s="68"/>
      <c r="G169" s="69"/>
      <c r="H169" s="70"/>
      <c r="I169" s="90" t="str">
        <f t="shared" si="48"/>
        <v/>
      </c>
      <c r="J169" s="57" t="str">
        <f t="shared" si="48"/>
        <v/>
      </c>
      <c r="L169" s="78"/>
      <c r="M169" s="78"/>
      <c r="N169" s="78"/>
      <c r="O169" s="78"/>
      <c r="P169" s="78"/>
      <c r="Q169" s="78"/>
      <c r="R169" s="76"/>
      <c r="S169" s="57" t="str">
        <f t="shared" si="34"/>
        <v/>
      </c>
      <c r="T169" s="81" t="str">
        <f t="shared" si="35"/>
        <v/>
      </c>
      <c r="U169" s="94" t="str">
        <f t="shared" si="36"/>
        <v/>
      </c>
      <c r="W169" s="44" t="str">
        <f t="shared" si="37"/>
        <v/>
      </c>
      <c r="X169" s="44" t="str">
        <f t="shared" si="38"/>
        <v/>
      </c>
      <c r="Y169" s="30" t="str">
        <f t="shared" ca="1" si="39"/>
        <v/>
      </c>
      <c r="Z169" s="30" t="str">
        <f t="shared" si="40"/>
        <v/>
      </c>
      <c r="AA169" s="30" t="str">
        <f t="shared" si="41"/>
        <v>N</v>
      </c>
      <c r="AB169" s="30" t="str">
        <f t="shared" si="42"/>
        <v/>
      </c>
      <c r="AC169" s="30" t="str">
        <f t="shared" si="43"/>
        <v/>
      </c>
      <c r="AD169" s="30" t="str">
        <f t="shared" si="44"/>
        <v/>
      </c>
      <c r="AE169" s="88" t="str">
        <f t="shared" si="45"/>
        <v/>
      </c>
      <c r="AF169" s="30" t="str">
        <f t="shared" si="46"/>
        <v/>
      </c>
      <c r="AG169" s="44" t="str">
        <f t="shared" si="47"/>
        <v/>
      </c>
      <c r="AH169" s="44" t="str">
        <f t="shared" si="47"/>
        <v/>
      </c>
      <c r="AI169" s="96" t="str">
        <f t="shared" si="47"/>
        <v/>
      </c>
    </row>
    <row r="170" spans="1:35" s="44" customFormat="1" x14ac:dyDescent="0.3">
      <c r="A170" s="65"/>
      <c r="B170" s="55" t="str">
        <f t="shared" ca="1" si="33"/>
        <v/>
      </c>
      <c r="C170" s="71"/>
      <c r="D170" s="67"/>
      <c r="E170" s="67"/>
      <c r="F170" s="68"/>
      <c r="G170" s="69"/>
      <c r="H170" s="70"/>
      <c r="I170" s="90" t="str">
        <f t="shared" si="48"/>
        <v/>
      </c>
      <c r="J170" s="57" t="str">
        <f t="shared" si="48"/>
        <v/>
      </c>
      <c r="L170" s="78"/>
      <c r="M170" s="78"/>
      <c r="N170" s="78"/>
      <c r="O170" s="78"/>
      <c r="P170" s="78"/>
      <c r="Q170" s="78"/>
      <c r="R170" s="76"/>
      <c r="S170" s="57" t="str">
        <f t="shared" si="34"/>
        <v/>
      </c>
      <c r="T170" s="81" t="str">
        <f t="shared" si="35"/>
        <v/>
      </c>
      <c r="U170" s="94" t="str">
        <f t="shared" si="36"/>
        <v/>
      </c>
      <c r="W170" s="44" t="str">
        <f t="shared" si="37"/>
        <v/>
      </c>
      <c r="X170" s="44" t="str">
        <f t="shared" si="38"/>
        <v/>
      </c>
      <c r="Y170" s="30" t="str">
        <f t="shared" ca="1" si="39"/>
        <v/>
      </c>
      <c r="Z170" s="30" t="str">
        <f t="shared" si="40"/>
        <v/>
      </c>
      <c r="AA170" s="30" t="str">
        <f t="shared" si="41"/>
        <v>N</v>
      </c>
      <c r="AB170" s="30" t="str">
        <f t="shared" si="42"/>
        <v/>
      </c>
      <c r="AC170" s="30" t="str">
        <f t="shared" si="43"/>
        <v/>
      </c>
      <c r="AD170" s="30" t="str">
        <f t="shared" si="44"/>
        <v/>
      </c>
      <c r="AE170" s="88" t="str">
        <f t="shared" si="45"/>
        <v/>
      </c>
      <c r="AF170" s="30" t="str">
        <f t="shared" si="46"/>
        <v/>
      </c>
      <c r="AG170" s="44" t="str">
        <f t="shared" si="47"/>
        <v/>
      </c>
      <c r="AH170" s="44" t="str">
        <f t="shared" si="47"/>
        <v/>
      </c>
      <c r="AI170" s="96" t="str">
        <f t="shared" si="47"/>
        <v/>
      </c>
    </row>
    <row r="171" spans="1:35" s="44" customFormat="1" x14ac:dyDescent="0.3">
      <c r="A171" s="65"/>
      <c r="B171" s="55" t="str">
        <f t="shared" ca="1" si="33"/>
        <v/>
      </c>
      <c r="C171" s="99"/>
      <c r="D171" s="67"/>
      <c r="E171" s="67"/>
      <c r="F171" s="68"/>
      <c r="G171" s="69"/>
      <c r="H171" s="70"/>
      <c r="I171" s="90" t="str">
        <f t="shared" si="48"/>
        <v/>
      </c>
      <c r="J171" s="57" t="str">
        <f t="shared" si="48"/>
        <v/>
      </c>
      <c r="L171" s="78"/>
      <c r="M171" s="78"/>
      <c r="N171" s="78"/>
      <c r="O171" s="78"/>
      <c r="P171" s="78"/>
      <c r="Q171" s="78"/>
      <c r="R171" s="76"/>
      <c r="S171" s="57" t="str">
        <f t="shared" si="34"/>
        <v/>
      </c>
      <c r="T171" s="81" t="str">
        <f t="shared" si="35"/>
        <v/>
      </c>
      <c r="U171" s="94" t="str">
        <f t="shared" si="36"/>
        <v/>
      </c>
      <c r="W171" s="44" t="str">
        <f t="shared" si="37"/>
        <v/>
      </c>
      <c r="X171" s="44" t="str">
        <f t="shared" si="38"/>
        <v/>
      </c>
      <c r="Y171" s="30" t="str">
        <f t="shared" ca="1" si="39"/>
        <v/>
      </c>
      <c r="Z171" s="30" t="str">
        <f t="shared" si="40"/>
        <v/>
      </c>
      <c r="AA171" s="30" t="str">
        <f t="shared" si="41"/>
        <v>N</v>
      </c>
      <c r="AB171" s="30" t="str">
        <f t="shared" si="42"/>
        <v/>
      </c>
      <c r="AC171" s="30" t="str">
        <f t="shared" si="43"/>
        <v/>
      </c>
      <c r="AD171" s="30" t="str">
        <f t="shared" si="44"/>
        <v/>
      </c>
      <c r="AE171" s="88" t="str">
        <f t="shared" si="45"/>
        <v/>
      </c>
      <c r="AF171" s="30" t="str">
        <f t="shared" si="46"/>
        <v/>
      </c>
      <c r="AG171" s="44" t="str">
        <f t="shared" si="47"/>
        <v/>
      </c>
      <c r="AH171" s="44" t="str">
        <f t="shared" si="47"/>
        <v/>
      </c>
      <c r="AI171" s="96" t="str">
        <f t="shared" si="47"/>
        <v/>
      </c>
    </row>
    <row r="172" spans="1:35" s="44" customFormat="1" x14ac:dyDescent="0.3">
      <c r="A172" s="65"/>
      <c r="B172" s="55" t="str">
        <f t="shared" ca="1" si="33"/>
        <v/>
      </c>
      <c r="C172" s="99"/>
      <c r="D172" s="67"/>
      <c r="E172" s="67"/>
      <c r="F172" s="68"/>
      <c r="G172" s="69"/>
      <c r="H172" s="70"/>
      <c r="I172" s="90" t="str">
        <f t="shared" si="48"/>
        <v/>
      </c>
      <c r="J172" s="57" t="str">
        <f t="shared" si="48"/>
        <v/>
      </c>
      <c r="L172" s="78"/>
      <c r="M172" s="78"/>
      <c r="N172" s="78"/>
      <c r="O172" s="78"/>
      <c r="P172" s="78"/>
      <c r="Q172" s="78"/>
      <c r="R172" s="76"/>
      <c r="S172" s="57" t="str">
        <f t="shared" si="34"/>
        <v/>
      </c>
      <c r="T172" s="81" t="str">
        <f t="shared" si="35"/>
        <v/>
      </c>
      <c r="U172" s="94" t="str">
        <f t="shared" si="36"/>
        <v/>
      </c>
      <c r="W172" s="44" t="str">
        <f t="shared" si="37"/>
        <v/>
      </c>
      <c r="X172" s="44" t="str">
        <f t="shared" si="38"/>
        <v/>
      </c>
      <c r="Y172" s="30" t="str">
        <f t="shared" ca="1" si="39"/>
        <v/>
      </c>
      <c r="Z172" s="30" t="str">
        <f t="shared" si="40"/>
        <v/>
      </c>
      <c r="AA172" s="30" t="str">
        <f t="shared" si="41"/>
        <v>N</v>
      </c>
      <c r="AB172" s="30" t="str">
        <f t="shared" si="42"/>
        <v/>
      </c>
      <c r="AC172" s="30" t="str">
        <f t="shared" si="43"/>
        <v/>
      </c>
      <c r="AD172" s="30" t="str">
        <f t="shared" si="44"/>
        <v/>
      </c>
      <c r="AE172" s="88" t="str">
        <f t="shared" si="45"/>
        <v/>
      </c>
      <c r="AF172" s="30" t="str">
        <f t="shared" si="46"/>
        <v/>
      </c>
      <c r="AG172" s="44" t="str">
        <f t="shared" si="47"/>
        <v/>
      </c>
      <c r="AH172" s="44" t="str">
        <f t="shared" si="47"/>
        <v/>
      </c>
      <c r="AI172" s="96" t="str">
        <f t="shared" si="47"/>
        <v/>
      </c>
    </row>
    <row r="173" spans="1:35" s="44" customFormat="1" x14ac:dyDescent="0.3">
      <c r="A173" s="65"/>
      <c r="B173" s="55" t="str">
        <f t="shared" ca="1" si="33"/>
        <v/>
      </c>
      <c r="C173" s="99"/>
      <c r="D173" s="67"/>
      <c r="E173" s="67"/>
      <c r="F173" s="68"/>
      <c r="G173" s="69"/>
      <c r="H173" s="70"/>
      <c r="I173" s="90" t="str">
        <f t="shared" si="48"/>
        <v/>
      </c>
      <c r="J173" s="57" t="str">
        <f t="shared" si="48"/>
        <v/>
      </c>
      <c r="L173" s="78"/>
      <c r="M173" s="78"/>
      <c r="N173" s="78"/>
      <c r="O173" s="78"/>
      <c r="P173" s="78"/>
      <c r="Q173" s="78"/>
      <c r="R173" s="76"/>
      <c r="S173" s="57" t="str">
        <f t="shared" si="34"/>
        <v/>
      </c>
      <c r="T173" s="81" t="str">
        <f t="shared" si="35"/>
        <v/>
      </c>
      <c r="U173" s="94" t="str">
        <f t="shared" si="36"/>
        <v/>
      </c>
      <c r="W173" s="44" t="str">
        <f t="shared" si="37"/>
        <v/>
      </c>
      <c r="X173" s="44" t="str">
        <f t="shared" si="38"/>
        <v/>
      </c>
      <c r="Y173" s="30" t="str">
        <f t="shared" ca="1" si="39"/>
        <v/>
      </c>
      <c r="Z173" s="30" t="str">
        <f t="shared" si="40"/>
        <v/>
      </c>
      <c r="AA173" s="30" t="str">
        <f t="shared" si="41"/>
        <v>N</v>
      </c>
      <c r="AB173" s="30" t="str">
        <f t="shared" si="42"/>
        <v/>
      </c>
      <c r="AC173" s="30" t="str">
        <f t="shared" si="43"/>
        <v/>
      </c>
      <c r="AD173" s="30" t="str">
        <f t="shared" si="44"/>
        <v/>
      </c>
      <c r="AE173" s="88" t="str">
        <f t="shared" si="45"/>
        <v/>
      </c>
      <c r="AF173" s="30" t="str">
        <f t="shared" si="46"/>
        <v/>
      </c>
      <c r="AG173" s="44" t="str">
        <f t="shared" si="47"/>
        <v/>
      </c>
      <c r="AH173" s="44" t="str">
        <f t="shared" si="47"/>
        <v/>
      </c>
      <c r="AI173" s="96" t="str">
        <f t="shared" si="47"/>
        <v/>
      </c>
    </row>
    <row r="174" spans="1:35" s="44" customFormat="1" x14ac:dyDescent="0.3">
      <c r="A174" s="65"/>
      <c r="B174" s="55" t="str">
        <f t="shared" ca="1" si="33"/>
        <v/>
      </c>
      <c r="C174" s="99"/>
      <c r="D174" s="67"/>
      <c r="E174" s="67"/>
      <c r="F174" s="68"/>
      <c r="G174" s="69"/>
      <c r="H174" s="70"/>
      <c r="I174" s="90" t="str">
        <f t="shared" si="48"/>
        <v/>
      </c>
      <c r="J174" s="57" t="str">
        <f t="shared" si="48"/>
        <v/>
      </c>
      <c r="L174" s="78"/>
      <c r="M174" s="78"/>
      <c r="N174" s="78"/>
      <c r="O174" s="78"/>
      <c r="P174" s="78"/>
      <c r="Q174" s="78"/>
      <c r="R174" s="76"/>
      <c r="S174" s="57" t="str">
        <f t="shared" si="34"/>
        <v/>
      </c>
      <c r="T174" s="81" t="str">
        <f t="shared" si="35"/>
        <v/>
      </c>
      <c r="U174" s="94" t="str">
        <f t="shared" si="36"/>
        <v/>
      </c>
      <c r="W174" s="44" t="str">
        <f t="shared" si="37"/>
        <v/>
      </c>
      <c r="X174" s="44" t="str">
        <f t="shared" si="38"/>
        <v/>
      </c>
      <c r="Y174" s="30" t="str">
        <f t="shared" ca="1" si="39"/>
        <v/>
      </c>
      <c r="Z174" s="30" t="str">
        <f t="shared" si="40"/>
        <v/>
      </c>
      <c r="AA174" s="30" t="str">
        <f t="shared" si="41"/>
        <v>N</v>
      </c>
      <c r="AB174" s="30" t="str">
        <f t="shared" si="42"/>
        <v/>
      </c>
      <c r="AC174" s="30" t="str">
        <f t="shared" si="43"/>
        <v/>
      </c>
      <c r="AD174" s="30" t="str">
        <f t="shared" si="44"/>
        <v/>
      </c>
      <c r="AE174" s="88" t="str">
        <f t="shared" si="45"/>
        <v/>
      </c>
      <c r="AF174" s="30" t="str">
        <f t="shared" si="46"/>
        <v/>
      </c>
      <c r="AG174" s="44" t="str">
        <f t="shared" si="47"/>
        <v/>
      </c>
      <c r="AH174" s="44" t="str">
        <f t="shared" si="47"/>
        <v/>
      </c>
      <c r="AI174" s="96" t="str">
        <f t="shared" si="47"/>
        <v/>
      </c>
    </row>
    <row r="175" spans="1:35" s="44" customFormat="1" x14ac:dyDescent="0.3">
      <c r="A175" s="65"/>
      <c r="B175" s="55" t="str">
        <f t="shared" ca="1" si="33"/>
        <v/>
      </c>
      <c r="C175" s="99"/>
      <c r="D175" s="67"/>
      <c r="E175" s="67"/>
      <c r="F175" s="68"/>
      <c r="G175" s="69"/>
      <c r="H175" s="70"/>
      <c r="I175" s="90" t="str">
        <f t="shared" si="48"/>
        <v/>
      </c>
      <c r="J175" s="57" t="str">
        <f t="shared" si="48"/>
        <v/>
      </c>
      <c r="L175" s="78"/>
      <c r="M175" s="78"/>
      <c r="N175" s="78"/>
      <c r="O175" s="78"/>
      <c r="P175" s="78"/>
      <c r="Q175" s="78"/>
      <c r="R175" s="76"/>
      <c r="S175" s="57" t="str">
        <f t="shared" si="34"/>
        <v/>
      </c>
      <c r="T175" s="81" t="str">
        <f t="shared" si="35"/>
        <v/>
      </c>
      <c r="U175" s="94" t="str">
        <f t="shared" si="36"/>
        <v/>
      </c>
      <c r="W175" s="44" t="str">
        <f t="shared" si="37"/>
        <v/>
      </c>
      <c r="X175" s="44" t="str">
        <f t="shared" si="38"/>
        <v/>
      </c>
      <c r="Y175" s="30" t="str">
        <f t="shared" ca="1" si="39"/>
        <v/>
      </c>
      <c r="Z175" s="30" t="str">
        <f t="shared" si="40"/>
        <v/>
      </c>
      <c r="AA175" s="30" t="str">
        <f t="shared" si="41"/>
        <v>N</v>
      </c>
      <c r="AB175" s="30" t="str">
        <f t="shared" si="42"/>
        <v/>
      </c>
      <c r="AC175" s="30" t="str">
        <f t="shared" si="43"/>
        <v/>
      </c>
      <c r="AD175" s="30" t="str">
        <f t="shared" si="44"/>
        <v/>
      </c>
      <c r="AE175" s="88" t="str">
        <f t="shared" si="45"/>
        <v/>
      </c>
      <c r="AF175" s="30" t="str">
        <f t="shared" si="46"/>
        <v/>
      </c>
      <c r="AG175" s="44" t="str">
        <f t="shared" si="47"/>
        <v/>
      </c>
      <c r="AH175" s="44" t="str">
        <f t="shared" si="47"/>
        <v/>
      </c>
      <c r="AI175" s="96" t="str">
        <f t="shared" si="47"/>
        <v/>
      </c>
    </row>
    <row r="176" spans="1:35" s="44" customFormat="1" x14ac:dyDescent="0.3">
      <c r="A176" s="65"/>
      <c r="B176" s="55" t="str">
        <f t="shared" ca="1" si="33"/>
        <v/>
      </c>
      <c r="C176" s="99"/>
      <c r="D176" s="67"/>
      <c r="E176" s="67"/>
      <c r="F176" s="68"/>
      <c r="G176" s="69"/>
      <c r="H176" s="70"/>
      <c r="I176" s="90" t="str">
        <f t="shared" si="48"/>
        <v/>
      </c>
      <c r="J176" s="57" t="str">
        <f t="shared" si="48"/>
        <v/>
      </c>
      <c r="L176" s="78"/>
      <c r="M176" s="78"/>
      <c r="N176" s="78"/>
      <c r="O176" s="78"/>
      <c r="P176" s="78"/>
      <c r="Q176" s="78"/>
      <c r="R176" s="76"/>
      <c r="S176" s="57" t="str">
        <f t="shared" si="34"/>
        <v/>
      </c>
      <c r="T176" s="81" t="str">
        <f t="shared" si="35"/>
        <v/>
      </c>
      <c r="U176" s="94" t="str">
        <f t="shared" si="36"/>
        <v/>
      </c>
      <c r="W176" s="44" t="str">
        <f t="shared" si="37"/>
        <v/>
      </c>
      <c r="X176" s="44" t="str">
        <f t="shared" si="38"/>
        <v/>
      </c>
      <c r="Y176" s="30" t="str">
        <f t="shared" ca="1" si="39"/>
        <v/>
      </c>
      <c r="Z176" s="30" t="str">
        <f t="shared" si="40"/>
        <v/>
      </c>
      <c r="AA176" s="30" t="str">
        <f t="shared" si="41"/>
        <v>N</v>
      </c>
      <c r="AB176" s="30" t="str">
        <f t="shared" si="42"/>
        <v/>
      </c>
      <c r="AC176" s="30" t="str">
        <f t="shared" si="43"/>
        <v/>
      </c>
      <c r="AD176" s="30" t="str">
        <f t="shared" si="44"/>
        <v/>
      </c>
      <c r="AE176" s="88" t="str">
        <f t="shared" si="45"/>
        <v/>
      </c>
      <c r="AF176" s="30" t="str">
        <f t="shared" si="46"/>
        <v/>
      </c>
      <c r="AG176" s="44" t="str">
        <f t="shared" si="47"/>
        <v/>
      </c>
      <c r="AH176" s="44" t="str">
        <f t="shared" si="47"/>
        <v/>
      </c>
      <c r="AI176" s="96" t="str">
        <f t="shared" si="47"/>
        <v/>
      </c>
    </row>
    <row r="177" spans="1:35" s="44" customFormat="1" x14ac:dyDescent="0.3">
      <c r="A177" s="65"/>
      <c r="B177" s="55" t="str">
        <f t="shared" ca="1" si="33"/>
        <v/>
      </c>
      <c r="C177" s="99"/>
      <c r="D177" s="67"/>
      <c r="E177" s="67"/>
      <c r="F177" s="68"/>
      <c r="G177" s="69"/>
      <c r="H177" s="70"/>
      <c r="I177" s="90" t="str">
        <f t="shared" si="48"/>
        <v/>
      </c>
      <c r="J177" s="57" t="str">
        <f t="shared" si="48"/>
        <v/>
      </c>
      <c r="L177" s="78"/>
      <c r="M177" s="78"/>
      <c r="N177" s="78"/>
      <c r="O177" s="78"/>
      <c r="P177" s="78"/>
      <c r="Q177" s="78"/>
      <c r="R177" s="76"/>
      <c r="S177" s="57" t="str">
        <f t="shared" si="34"/>
        <v/>
      </c>
      <c r="T177" s="81" t="str">
        <f t="shared" si="35"/>
        <v/>
      </c>
      <c r="U177" s="94" t="str">
        <f t="shared" si="36"/>
        <v/>
      </c>
      <c r="W177" s="44" t="str">
        <f t="shared" si="37"/>
        <v/>
      </c>
      <c r="X177" s="44" t="str">
        <f t="shared" si="38"/>
        <v/>
      </c>
      <c r="Y177" s="30" t="str">
        <f t="shared" ca="1" si="39"/>
        <v/>
      </c>
      <c r="Z177" s="30" t="str">
        <f t="shared" si="40"/>
        <v/>
      </c>
      <c r="AA177" s="30" t="str">
        <f t="shared" si="41"/>
        <v>N</v>
      </c>
      <c r="AB177" s="30" t="str">
        <f t="shared" si="42"/>
        <v/>
      </c>
      <c r="AC177" s="30" t="str">
        <f t="shared" si="43"/>
        <v/>
      </c>
      <c r="AD177" s="30" t="str">
        <f t="shared" si="44"/>
        <v/>
      </c>
      <c r="AE177" s="88" t="str">
        <f t="shared" si="45"/>
        <v/>
      </c>
      <c r="AF177" s="30" t="str">
        <f t="shared" si="46"/>
        <v/>
      </c>
      <c r="AG177" s="44" t="str">
        <f t="shared" si="47"/>
        <v/>
      </c>
      <c r="AH177" s="44" t="str">
        <f t="shared" si="47"/>
        <v/>
      </c>
      <c r="AI177" s="96" t="str">
        <f t="shared" si="47"/>
        <v/>
      </c>
    </row>
    <row r="178" spans="1:35" s="44" customFormat="1" x14ac:dyDescent="0.3">
      <c r="A178" s="65"/>
      <c r="B178" s="55" t="str">
        <f t="shared" ca="1" si="33"/>
        <v/>
      </c>
      <c r="C178" s="99"/>
      <c r="D178" s="67"/>
      <c r="E178" s="67"/>
      <c r="F178" s="68"/>
      <c r="G178" s="69"/>
      <c r="H178" s="70"/>
      <c r="I178" s="90" t="str">
        <f t="shared" si="48"/>
        <v/>
      </c>
      <c r="J178" s="57" t="str">
        <f t="shared" si="48"/>
        <v/>
      </c>
      <c r="L178" s="78"/>
      <c r="M178" s="78"/>
      <c r="N178" s="78"/>
      <c r="O178" s="78"/>
      <c r="P178" s="78"/>
      <c r="Q178" s="78"/>
      <c r="R178" s="76"/>
      <c r="S178" s="57" t="str">
        <f t="shared" si="34"/>
        <v/>
      </c>
      <c r="T178" s="81" t="str">
        <f t="shared" si="35"/>
        <v/>
      </c>
      <c r="U178" s="94" t="str">
        <f t="shared" si="36"/>
        <v/>
      </c>
      <c r="W178" s="44" t="str">
        <f t="shared" si="37"/>
        <v/>
      </c>
      <c r="X178" s="44" t="str">
        <f t="shared" si="38"/>
        <v/>
      </c>
      <c r="Y178" s="30" t="str">
        <f t="shared" ca="1" si="39"/>
        <v/>
      </c>
      <c r="Z178" s="30" t="str">
        <f t="shared" si="40"/>
        <v/>
      </c>
      <c r="AA178" s="30" t="str">
        <f t="shared" si="41"/>
        <v>N</v>
      </c>
      <c r="AB178" s="30" t="str">
        <f t="shared" si="42"/>
        <v/>
      </c>
      <c r="AC178" s="30" t="str">
        <f t="shared" si="43"/>
        <v/>
      </c>
      <c r="AD178" s="30" t="str">
        <f t="shared" si="44"/>
        <v/>
      </c>
      <c r="AE178" s="88" t="str">
        <f t="shared" si="45"/>
        <v/>
      </c>
      <c r="AF178" s="30" t="str">
        <f t="shared" si="46"/>
        <v/>
      </c>
      <c r="AG178" s="44" t="str">
        <f t="shared" si="47"/>
        <v/>
      </c>
      <c r="AH178" s="44" t="str">
        <f t="shared" si="47"/>
        <v/>
      </c>
      <c r="AI178" s="96" t="str">
        <f t="shared" si="47"/>
        <v/>
      </c>
    </row>
    <row r="179" spans="1:35" s="44" customFormat="1" x14ac:dyDescent="0.3">
      <c r="A179" s="65"/>
      <c r="B179" s="55" t="str">
        <f t="shared" ca="1" si="33"/>
        <v/>
      </c>
      <c r="C179" s="99"/>
      <c r="D179" s="67"/>
      <c r="E179" s="67"/>
      <c r="F179" s="68"/>
      <c r="G179" s="69"/>
      <c r="H179" s="70"/>
      <c r="I179" s="90" t="str">
        <f t="shared" si="48"/>
        <v/>
      </c>
      <c r="J179" s="57" t="str">
        <f t="shared" si="48"/>
        <v/>
      </c>
      <c r="L179" s="78"/>
      <c r="M179" s="78"/>
      <c r="N179" s="78"/>
      <c r="O179" s="78"/>
      <c r="P179" s="78"/>
      <c r="Q179" s="78"/>
      <c r="R179" s="76"/>
      <c r="S179" s="57" t="str">
        <f t="shared" si="34"/>
        <v/>
      </c>
      <c r="T179" s="81" t="str">
        <f t="shared" si="35"/>
        <v/>
      </c>
      <c r="U179" s="94" t="str">
        <f t="shared" si="36"/>
        <v/>
      </c>
      <c r="W179" s="44" t="str">
        <f t="shared" si="37"/>
        <v/>
      </c>
      <c r="X179" s="44" t="str">
        <f t="shared" si="38"/>
        <v/>
      </c>
      <c r="Y179" s="30" t="str">
        <f t="shared" ca="1" si="39"/>
        <v/>
      </c>
      <c r="Z179" s="30" t="str">
        <f t="shared" si="40"/>
        <v/>
      </c>
      <c r="AA179" s="30" t="str">
        <f t="shared" si="41"/>
        <v>N</v>
      </c>
      <c r="AB179" s="30" t="str">
        <f t="shared" si="42"/>
        <v/>
      </c>
      <c r="AC179" s="30" t="str">
        <f t="shared" si="43"/>
        <v/>
      </c>
      <c r="AD179" s="30" t="str">
        <f t="shared" si="44"/>
        <v/>
      </c>
      <c r="AE179" s="88" t="str">
        <f t="shared" si="45"/>
        <v/>
      </c>
      <c r="AF179" s="30" t="str">
        <f t="shared" si="46"/>
        <v/>
      </c>
      <c r="AG179" s="44" t="str">
        <f t="shared" si="47"/>
        <v/>
      </c>
      <c r="AH179" s="44" t="str">
        <f t="shared" si="47"/>
        <v/>
      </c>
      <c r="AI179" s="96" t="str">
        <f t="shared" si="47"/>
        <v/>
      </c>
    </row>
    <row r="180" spans="1:35" s="44" customFormat="1" x14ac:dyDescent="0.3">
      <c r="A180" s="65"/>
      <c r="B180" s="55" t="str">
        <f t="shared" ca="1" si="33"/>
        <v/>
      </c>
      <c r="C180" s="99"/>
      <c r="D180" s="67"/>
      <c r="E180" s="67"/>
      <c r="F180" s="68"/>
      <c r="G180" s="69"/>
      <c r="H180" s="70"/>
      <c r="I180" s="90" t="str">
        <f t="shared" si="48"/>
        <v/>
      </c>
      <c r="J180" s="57" t="str">
        <f t="shared" si="48"/>
        <v/>
      </c>
      <c r="L180" s="78"/>
      <c r="M180" s="78"/>
      <c r="N180" s="78"/>
      <c r="O180" s="78"/>
      <c r="P180" s="78"/>
      <c r="Q180" s="78"/>
      <c r="R180" s="76"/>
      <c r="S180" s="57" t="str">
        <f t="shared" si="34"/>
        <v/>
      </c>
      <c r="T180" s="81" t="str">
        <f t="shared" si="35"/>
        <v/>
      </c>
      <c r="U180" s="94" t="str">
        <f t="shared" si="36"/>
        <v/>
      </c>
      <c r="W180" s="44" t="str">
        <f t="shared" si="37"/>
        <v/>
      </c>
      <c r="X180" s="44" t="str">
        <f t="shared" si="38"/>
        <v/>
      </c>
      <c r="Y180" s="30" t="str">
        <f t="shared" ca="1" si="39"/>
        <v/>
      </c>
      <c r="Z180" s="30" t="str">
        <f t="shared" si="40"/>
        <v/>
      </c>
      <c r="AA180" s="30" t="str">
        <f t="shared" si="41"/>
        <v>N</v>
      </c>
      <c r="AB180" s="30" t="str">
        <f t="shared" si="42"/>
        <v/>
      </c>
      <c r="AC180" s="30" t="str">
        <f t="shared" si="43"/>
        <v/>
      </c>
      <c r="AD180" s="30" t="str">
        <f t="shared" si="44"/>
        <v/>
      </c>
      <c r="AE180" s="88" t="str">
        <f t="shared" si="45"/>
        <v/>
      </c>
      <c r="AF180" s="30" t="str">
        <f t="shared" si="46"/>
        <v/>
      </c>
      <c r="AG180" s="44" t="str">
        <f t="shared" si="47"/>
        <v/>
      </c>
      <c r="AH180" s="44" t="str">
        <f t="shared" si="47"/>
        <v/>
      </c>
      <c r="AI180" s="96" t="str">
        <f t="shared" si="47"/>
        <v/>
      </c>
    </row>
    <row r="181" spans="1:35" s="44" customFormat="1" x14ac:dyDescent="0.3">
      <c r="A181" s="65"/>
      <c r="B181" s="55" t="str">
        <f t="shared" ca="1" si="33"/>
        <v/>
      </c>
      <c r="C181" s="99"/>
      <c r="D181" s="67"/>
      <c r="E181" s="67"/>
      <c r="F181" s="68"/>
      <c r="G181" s="69"/>
      <c r="H181" s="70"/>
      <c r="I181" s="90" t="str">
        <f t="shared" si="48"/>
        <v/>
      </c>
      <c r="J181" s="57" t="str">
        <f t="shared" si="48"/>
        <v/>
      </c>
      <c r="L181" s="78"/>
      <c r="M181" s="78"/>
      <c r="N181" s="78"/>
      <c r="O181" s="78"/>
      <c r="P181" s="78"/>
      <c r="Q181" s="78"/>
      <c r="R181" s="76"/>
      <c r="S181" s="57" t="str">
        <f t="shared" si="34"/>
        <v/>
      </c>
      <c r="T181" s="81" t="str">
        <f t="shared" si="35"/>
        <v/>
      </c>
      <c r="U181" s="94" t="str">
        <f t="shared" si="36"/>
        <v/>
      </c>
      <c r="W181" s="44" t="str">
        <f t="shared" si="37"/>
        <v/>
      </c>
      <c r="X181" s="44" t="str">
        <f t="shared" si="38"/>
        <v/>
      </c>
      <c r="Y181" s="30" t="str">
        <f t="shared" ca="1" si="39"/>
        <v/>
      </c>
      <c r="Z181" s="30" t="str">
        <f t="shared" si="40"/>
        <v/>
      </c>
      <c r="AA181" s="30" t="str">
        <f t="shared" si="41"/>
        <v>N</v>
      </c>
      <c r="AB181" s="30" t="str">
        <f t="shared" si="42"/>
        <v/>
      </c>
      <c r="AC181" s="30" t="str">
        <f t="shared" si="43"/>
        <v/>
      </c>
      <c r="AD181" s="30" t="str">
        <f t="shared" si="44"/>
        <v/>
      </c>
      <c r="AE181" s="88" t="str">
        <f t="shared" si="45"/>
        <v/>
      </c>
      <c r="AF181" s="30" t="str">
        <f t="shared" si="46"/>
        <v/>
      </c>
      <c r="AG181" s="44" t="str">
        <f t="shared" si="47"/>
        <v/>
      </c>
      <c r="AH181" s="44" t="str">
        <f t="shared" si="47"/>
        <v/>
      </c>
      <c r="AI181" s="96" t="str">
        <f t="shared" si="47"/>
        <v/>
      </c>
    </row>
    <row r="182" spans="1:35" s="44" customFormat="1" x14ac:dyDescent="0.3">
      <c r="A182" s="65"/>
      <c r="B182" s="55" t="str">
        <f t="shared" ca="1" si="33"/>
        <v/>
      </c>
      <c r="C182" s="99"/>
      <c r="D182" s="67"/>
      <c r="E182" s="67"/>
      <c r="F182" s="68"/>
      <c r="G182" s="69"/>
      <c r="H182" s="70"/>
      <c r="I182" s="90" t="str">
        <f t="shared" si="48"/>
        <v/>
      </c>
      <c r="J182" s="57" t="str">
        <f t="shared" si="48"/>
        <v/>
      </c>
      <c r="L182" s="78"/>
      <c r="M182" s="78"/>
      <c r="N182" s="78"/>
      <c r="O182" s="78"/>
      <c r="P182" s="78"/>
      <c r="Q182" s="78"/>
      <c r="R182" s="76"/>
      <c r="S182" s="57" t="str">
        <f t="shared" si="34"/>
        <v/>
      </c>
      <c r="T182" s="81" t="str">
        <f t="shared" si="35"/>
        <v/>
      </c>
      <c r="U182" s="94" t="str">
        <f t="shared" si="36"/>
        <v/>
      </c>
      <c r="W182" s="44" t="str">
        <f t="shared" si="37"/>
        <v/>
      </c>
      <c r="X182" s="44" t="str">
        <f t="shared" si="38"/>
        <v/>
      </c>
      <c r="Y182" s="30" t="str">
        <f t="shared" ca="1" si="39"/>
        <v/>
      </c>
      <c r="Z182" s="30" t="str">
        <f t="shared" si="40"/>
        <v/>
      </c>
      <c r="AA182" s="30" t="str">
        <f t="shared" si="41"/>
        <v>N</v>
      </c>
      <c r="AB182" s="30" t="str">
        <f t="shared" si="42"/>
        <v/>
      </c>
      <c r="AC182" s="30" t="str">
        <f t="shared" si="43"/>
        <v/>
      </c>
      <c r="AD182" s="30" t="str">
        <f t="shared" si="44"/>
        <v/>
      </c>
      <c r="AE182" s="88" t="str">
        <f t="shared" si="45"/>
        <v/>
      </c>
      <c r="AF182" s="30" t="str">
        <f t="shared" si="46"/>
        <v/>
      </c>
      <c r="AG182" s="44" t="str">
        <f t="shared" si="47"/>
        <v/>
      </c>
      <c r="AH182" s="44" t="str">
        <f t="shared" si="47"/>
        <v/>
      </c>
      <c r="AI182" s="96" t="str">
        <f t="shared" si="47"/>
        <v/>
      </c>
    </row>
    <row r="183" spans="1:35" s="44" customFormat="1" x14ac:dyDescent="0.3">
      <c r="A183" s="65"/>
      <c r="B183" s="55" t="str">
        <f t="shared" ca="1" si="33"/>
        <v/>
      </c>
      <c r="C183" s="99"/>
      <c r="D183" s="67"/>
      <c r="E183" s="67"/>
      <c r="F183" s="68"/>
      <c r="G183" s="69"/>
      <c r="H183" s="70"/>
      <c r="I183" s="90" t="str">
        <f t="shared" si="48"/>
        <v/>
      </c>
      <c r="J183" s="57" t="str">
        <f t="shared" si="48"/>
        <v/>
      </c>
      <c r="L183" s="78"/>
      <c r="M183" s="78"/>
      <c r="N183" s="78"/>
      <c r="O183" s="78"/>
      <c r="P183" s="78"/>
      <c r="Q183" s="78"/>
      <c r="R183" s="76"/>
      <c r="S183" s="57" t="str">
        <f t="shared" si="34"/>
        <v/>
      </c>
      <c r="T183" s="81" t="str">
        <f t="shared" si="35"/>
        <v/>
      </c>
      <c r="U183" s="94" t="str">
        <f t="shared" si="36"/>
        <v/>
      </c>
      <c r="W183" s="44" t="str">
        <f t="shared" si="37"/>
        <v/>
      </c>
      <c r="X183" s="44" t="str">
        <f t="shared" si="38"/>
        <v/>
      </c>
      <c r="Y183" s="30" t="str">
        <f t="shared" ca="1" si="39"/>
        <v/>
      </c>
      <c r="Z183" s="30" t="str">
        <f t="shared" si="40"/>
        <v/>
      </c>
      <c r="AA183" s="30" t="str">
        <f t="shared" si="41"/>
        <v>N</v>
      </c>
      <c r="AB183" s="30" t="str">
        <f t="shared" si="42"/>
        <v/>
      </c>
      <c r="AC183" s="30" t="str">
        <f t="shared" si="43"/>
        <v/>
      </c>
      <c r="AD183" s="30" t="str">
        <f t="shared" si="44"/>
        <v/>
      </c>
      <c r="AE183" s="88" t="str">
        <f t="shared" si="45"/>
        <v/>
      </c>
      <c r="AF183" s="30" t="str">
        <f t="shared" si="46"/>
        <v/>
      </c>
      <c r="AG183" s="44" t="str">
        <f t="shared" si="47"/>
        <v/>
      </c>
      <c r="AH183" s="44" t="str">
        <f t="shared" si="47"/>
        <v/>
      </c>
      <c r="AI183" s="96" t="str">
        <f t="shared" si="47"/>
        <v/>
      </c>
    </row>
    <row r="184" spans="1:35" s="44" customFormat="1" x14ac:dyDescent="0.3">
      <c r="A184" s="65"/>
      <c r="B184" s="55" t="str">
        <f t="shared" ca="1" si="33"/>
        <v/>
      </c>
      <c r="C184" s="99"/>
      <c r="D184" s="67"/>
      <c r="E184" s="67"/>
      <c r="F184" s="68"/>
      <c r="G184" s="69"/>
      <c r="H184" s="70"/>
      <c r="I184" s="90" t="str">
        <f t="shared" si="48"/>
        <v/>
      </c>
      <c r="J184" s="57" t="str">
        <f t="shared" si="48"/>
        <v/>
      </c>
      <c r="L184" s="78"/>
      <c r="M184" s="78"/>
      <c r="N184" s="78"/>
      <c r="O184" s="78"/>
      <c r="P184" s="78"/>
      <c r="Q184" s="78"/>
      <c r="R184" s="76"/>
      <c r="S184" s="57" t="str">
        <f t="shared" si="34"/>
        <v/>
      </c>
      <c r="T184" s="81" t="str">
        <f t="shared" si="35"/>
        <v/>
      </c>
      <c r="U184" s="94" t="str">
        <f t="shared" si="36"/>
        <v/>
      </c>
      <c r="W184" s="44" t="str">
        <f t="shared" si="37"/>
        <v/>
      </c>
      <c r="X184" s="44" t="str">
        <f t="shared" si="38"/>
        <v/>
      </c>
      <c r="Y184" s="30" t="str">
        <f t="shared" ca="1" si="39"/>
        <v/>
      </c>
      <c r="Z184" s="30" t="str">
        <f t="shared" si="40"/>
        <v/>
      </c>
      <c r="AA184" s="30" t="str">
        <f t="shared" si="41"/>
        <v>N</v>
      </c>
      <c r="AB184" s="30" t="str">
        <f t="shared" si="42"/>
        <v/>
      </c>
      <c r="AC184" s="30" t="str">
        <f t="shared" si="43"/>
        <v/>
      </c>
      <c r="AD184" s="30" t="str">
        <f t="shared" si="44"/>
        <v/>
      </c>
      <c r="AE184" s="88" t="str">
        <f t="shared" si="45"/>
        <v/>
      </c>
      <c r="AF184" s="30" t="str">
        <f t="shared" si="46"/>
        <v/>
      </c>
      <c r="AG184" s="44" t="str">
        <f t="shared" si="47"/>
        <v/>
      </c>
      <c r="AH184" s="44" t="str">
        <f t="shared" si="47"/>
        <v/>
      </c>
      <c r="AI184" s="96" t="str">
        <f t="shared" si="47"/>
        <v/>
      </c>
    </row>
    <row r="185" spans="1:35" s="44" customFormat="1" x14ac:dyDescent="0.3">
      <c r="A185" s="65"/>
      <c r="B185" s="55" t="str">
        <f t="shared" ca="1" si="33"/>
        <v/>
      </c>
      <c r="C185" s="99"/>
      <c r="D185" s="67"/>
      <c r="E185" s="67"/>
      <c r="F185" s="68"/>
      <c r="G185" s="69"/>
      <c r="H185" s="70"/>
      <c r="I185" s="90" t="str">
        <f t="shared" si="48"/>
        <v/>
      </c>
      <c r="J185" s="57" t="str">
        <f t="shared" si="48"/>
        <v/>
      </c>
      <c r="L185" s="78"/>
      <c r="M185" s="78"/>
      <c r="N185" s="78"/>
      <c r="O185" s="78"/>
      <c r="P185" s="78"/>
      <c r="Q185" s="78"/>
      <c r="R185" s="76"/>
      <c r="S185" s="57" t="str">
        <f t="shared" si="34"/>
        <v/>
      </c>
      <c r="T185" s="81" t="str">
        <f t="shared" si="35"/>
        <v/>
      </c>
      <c r="U185" s="94" t="str">
        <f t="shared" si="36"/>
        <v/>
      </c>
      <c r="W185" s="44" t="str">
        <f t="shared" si="37"/>
        <v/>
      </c>
      <c r="X185" s="44" t="str">
        <f t="shared" si="38"/>
        <v/>
      </c>
      <c r="Y185" s="30" t="str">
        <f t="shared" ca="1" si="39"/>
        <v/>
      </c>
      <c r="Z185" s="30" t="str">
        <f t="shared" si="40"/>
        <v/>
      </c>
      <c r="AA185" s="30" t="str">
        <f t="shared" si="41"/>
        <v>N</v>
      </c>
      <c r="AB185" s="30" t="str">
        <f t="shared" si="42"/>
        <v/>
      </c>
      <c r="AC185" s="30" t="str">
        <f t="shared" si="43"/>
        <v/>
      </c>
      <c r="AD185" s="30" t="str">
        <f t="shared" si="44"/>
        <v/>
      </c>
      <c r="AE185" s="88" t="str">
        <f t="shared" si="45"/>
        <v/>
      </c>
      <c r="AF185" s="30" t="str">
        <f t="shared" si="46"/>
        <v/>
      </c>
      <c r="AG185" s="44" t="str">
        <f t="shared" si="47"/>
        <v/>
      </c>
      <c r="AH185" s="44" t="str">
        <f t="shared" si="47"/>
        <v/>
      </c>
      <c r="AI185" s="96" t="str">
        <f t="shared" si="47"/>
        <v/>
      </c>
    </row>
    <row r="186" spans="1:35" s="44" customFormat="1" x14ac:dyDescent="0.3">
      <c r="A186" s="65"/>
      <c r="B186" s="55" t="str">
        <f t="shared" ca="1" si="33"/>
        <v/>
      </c>
      <c r="C186" s="99"/>
      <c r="D186" s="67"/>
      <c r="E186" s="67"/>
      <c r="F186" s="68"/>
      <c r="G186" s="69"/>
      <c r="H186" s="70"/>
      <c r="I186" s="90" t="str">
        <f t="shared" si="48"/>
        <v/>
      </c>
      <c r="J186" s="57" t="str">
        <f t="shared" si="48"/>
        <v/>
      </c>
      <c r="L186" s="78"/>
      <c r="M186" s="78"/>
      <c r="N186" s="78"/>
      <c r="O186" s="78"/>
      <c r="P186" s="78"/>
      <c r="Q186" s="78"/>
      <c r="R186" s="76"/>
      <c r="S186" s="57" t="str">
        <f t="shared" si="34"/>
        <v/>
      </c>
      <c r="T186" s="81" t="str">
        <f t="shared" si="35"/>
        <v/>
      </c>
      <c r="U186" s="94" t="str">
        <f t="shared" si="36"/>
        <v/>
      </c>
      <c r="W186" s="44" t="str">
        <f t="shared" si="37"/>
        <v/>
      </c>
      <c r="X186" s="44" t="str">
        <f t="shared" si="38"/>
        <v/>
      </c>
      <c r="Y186" s="30" t="str">
        <f t="shared" ca="1" si="39"/>
        <v/>
      </c>
      <c r="Z186" s="30" t="str">
        <f t="shared" si="40"/>
        <v/>
      </c>
      <c r="AA186" s="30" t="str">
        <f t="shared" si="41"/>
        <v>N</v>
      </c>
      <c r="AB186" s="30" t="str">
        <f t="shared" si="42"/>
        <v/>
      </c>
      <c r="AC186" s="30" t="str">
        <f t="shared" si="43"/>
        <v/>
      </c>
      <c r="AD186" s="30" t="str">
        <f t="shared" si="44"/>
        <v/>
      </c>
      <c r="AE186" s="88" t="str">
        <f t="shared" si="45"/>
        <v/>
      </c>
      <c r="AF186" s="30" t="str">
        <f t="shared" si="46"/>
        <v/>
      </c>
      <c r="AG186" s="44" t="str">
        <f t="shared" si="47"/>
        <v/>
      </c>
      <c r="AH186" s="44" t="str">
        <f t="shared" si="47"/>
        <v/>
      </c>
      <c r="AI186" s="96" t="str">
        <f t="shared" si="47"/>
        <v/>
      </c>
    </row>
    <row r="187" spans="1:35" s="44" customFormat="1" x14ac:dyDescent="0.3">
      <c r="A187" s="65"/>
      <c r="B187" s="55" t="str">
        <f t="shared" ca="1" si="33"/>
        <v/>
      </c>
      <c r="C187" s="99"/>
      <c r="D187" s="67"/>
      <c r="E187" s="67"/>
      <c r="F187" s="68"/>
      <c r="G187" s="69"/>
      <c r="H187" s="70"/>
      <c r="I187" s="90" t="str">
        <f t="shared" si="48"/>
        <v/>
      </c>
      <c r="J187" s="57" t="str">
        <f t="shared" si="48"/>
        <v/>
      </c>
      <c r="L187" s="78"/>
      <c r="M187" s="78"/>
      <c r="N187" s="78"/>
      <c r="O187" s="78"/>
      <c r="P187" s="78"/>
      <c r="Q187" s="78"/>
      <c r="R187" s="76"/>
      <c r="S187" s="57" t="str">
        <f t="shared" si="34"/>
        <v/>
      </c>
      <c r="T187" s="81" t="str">
        <f t="shared" si="35"/>
        <v/>
      </c>
      <c r="U187" s="94" t="str">
        <f t="shared" si="36"/>
        <v/>
      </c>
      <c r="W187" s="44" t="str">
        <f t="shared" si="37"/>
        <v/>
      </c>
      <c r="X187" s="44" t="str">
        <f t="shared" si="38"/>
        <v/>
      </c>
      <c r="Y187" s="30" t="str">
        <f t="shared" ca="1" si="39"/>
        <v/>
      </c>
      <c r="Z187" s="30" t="str">
        <f t="shared" si="40"/>
        <v/>
      </c>
      <c r="AA187" s="30" t="str">
        <f t="shared" si="41"/>
        <v>N</v>
      </c>
      <c r="AB187" s="30" t="str">
        <f t="shared" si="42"/>
        <v/>
      </c>
      <c r="AC187" s="30" t="str">
        <f t="shared" si="43"/>
        <v/>
      </c>
      <c r="AD187" s="30" t="str">
        <f t="shared" si="44"/>
        <v/>
      </c>
      <c r="AE187" s="88" t="str">
        <f t="shared" si="45"/>
        <v/>
      </c>
      <c r="AF187" s="30" t="str">
        <f t="shared" si="46"/>
        <v/>
      </c>
      <c r="AG187" s="44" t="str">
        <f t="shared" si="47"/>
        <v/>
      </c>
      <c r="AH187" s="44" t="str">
        <f t="shared" si="47"/>
        <v/>
      </c>
      <c r="AI187" s="96" t="str">
        <f t="shared" si="47"/>
        <v/>
      </c>
    </row>
    <row r="188" spans="1:35" s="44" customFormat="1" x14ac:dyDescent="0.3">
      <c r="A188" s="65"/>
      <c r="B188" s="55" t="str">
        <f t="shared" ca="1" si="33"/>
        <v/>
      </c>
      <c r="C188" s="99"/>
      <c r="D188" s="67"/>
      <c r="E188" s="67"/>
      <c r="F188" s="68"/>
      <c r="G188" s="69"/>
      <c r="H188" s="70"/>
      <c r="I188" s="90" t="str">
        <f t="shared" si="48"/>
        <v/>
      </c>
      <c r="J188" s="57" t="str">
        <f t="shared" si="48"/>
        <v/>
      </c>
      <c r="L188" s="78"/>
      <c r="M188" s="78"/>
      <c r="N188" s="78"/>
      <c r="O188" s="78"/>
      <c r="P188" s="78"/>
      <c r="Q188" s="78"/>
      <c r="R188" s="76"/>
      <c r="S188" s="57" t="str">
        <f t="shared" si="34"/>
        <v/>
      </c>
      <c r="T188" s="81" t="str">
        <f t="shared" si="35"/>
        <v/>
      </c>
      <c r="U188" s="94" t="str">
        <f t="shared" si="36"/>
        <v/>
      </c>
      <c r="W188" s="44" t="str">
        <f t="shared" si="37"/>
        <v/>
      </c>
      <c r="X188" s="44" t="str">
        <f t="shared" si="38"/>
        <v/>
      </c>
      <c r="Y188" s="30" t="str">
        <f t="shared" ca="1" si="39"/>
        <v/>
      </c>
      <c r="Z188" s="30" t="str">
        <f t="shared" si="40"/>
        <v/>
      </c>
      <c r="AA188" s="30" t="str">
        <f t="shared" si="41"/>
        <v>N</v>
      </c>
      <c r="AB188" s="30" t="str">
        <f t="shared" si="42"/>
        <v/>
      </c>
      <c r="AC188" s="30" t="str">
        <f t="shared" si="43"/>
        <v/>
      </c>
      <c r="AD188" s="30" t="str">
        <f t="shared" si="44"/>
        <v/>
      </c>
      <c r="AE188" s="88" t="str">
        <f t="shared" si="45"/>
        <v/>
      </c>
      <c r="AF188" s="30" t="str">
        <f t="shared" si="46"/>
        <v/>
      </c>
      <c r="AG188" s="44" t="str">
        <f t="shared" si="47"/>
        <v/>
      </c>
      <c r="AH188" s="44" t="str">
        <f t="shared" si="47"/>
        <v/>
      </c>
      <c r="AI188" s="96" t="str">
        <f t="shared" si="47"/>
        <v/>
      </c>
    </row>
    <row r="189" spans="1:35" s="44" customFormat="1" x14ac:dyDescent="0.3">
      <c r="A189" s="65"/>
      <c r="B189" s="55" t="str">
        <f t="shared" ca="1" si="33"/>
        <v/>
      </c>
      <c r="C189" s="99"/>
      <c r="D189" s="67"/>
      <c r="E189" s="67"/>
      <c r="F189" s="68"/>
      <c r="G189" s="69"/>
      <c r="H189" s="70"/>
      <c r="I189" s="90" t="str">
        <f t="shared" si="48"/>
        <v/>
      </c>
      <c r="J189" s="57" t="str">
        <f t="shared" si="48"/>
        <v/>
      </c>
      <c r="L189" s="78"/>
      <c r="M189" s="78"/>
      <c r="N189" s="78"/>
      <c r="O189" s="78"/>
      <c r="P189" s="78"/>
      <c r="Q189" s="78"/>
      <c r="R189" s="76"/>
      <c r="S189" s="57" t="str">
        <f t="shared" si="34"/>
        <v/>
      </c>
      <c r="T189" s="81" t="str">
        <f t="shared" si="35"/>
        <v/>
      </c>
      <c r="U189" s="94" t="str">
        <f t="shared" si="36"/>
        <v/>
      </c>
      <c r="W189" s="44" t="str">
        <f t="shared" si="37"/>
        <v/>
      </c>
      <c r="X189" s="44" t="str">
        <f t="shared" si="38"/>
        <v/>
      </c>
      <c r="Y189" s="30" t="str">
        <f t="shared" ca="1" si="39"/>
        <v/>
      </c>
      <c r="Z189" s="30" t="str">
        <f t="shared" si="40"/>
        <v/>
      </c>
      <c r="AA189" s="30" t="str">
        <f t="shared" si="41"/>
        <v>N</v>
      </c>
      <c r="AB189" s="30" t="str">
        <f t="shared" si="42"/>
        <v/>
      </c>
      <c r="AC189" s="30" t="str">
        <f t="shared" si="43"/>
        <v/>
      </c>
      <c r="AD189" s="30" t="str">
        <f t="shared" si="44"/>
        <v/>
      </c>
      <c r="AE189" s="88" t="str">
        <f t="shared" si="45"/>
        <v/>
      </c>
      <c r="AF189" s="30" t="str">
        <f t="shared" si="46"/>
        <v/>
      </c>
      <c r="AG189" s="44" t="str">
        <f t="shared" si="47"/>
        <v/>
      </c>
      <c r="AH189" s="44" t="str">
        <f t="shared" si="47"/>
        <v/>
      </c>
      <c r="AI189" s="96" t="str">
        <f t="shared" si="47"/>
        <v/>
      </c>
    </row>
    <row r="190" spans="1:35" s="44" customFormat="1" x14ac:dyDescent="0.3">
      <c r="A190" s="65"/>
      <c r="B190" s="55" t="str">
        <f t="shared" ca="1" si="33"/>
        <v/>
      </c>
      <c r="C190" s="99"/>
      <c r="D190" s="67"/>
      <c r="E190" s="67"/>
      <c r="F190" s="68"/>
      <c r="G190" s="69"/>
      <c r="H190" s="70"/>
      <c r="I190" s="90" t="str">
        <f t="shared" si="48"/>
        <v/>
      </c>
      <c r="J190" s="57" t="str">
        <f t="shared" si="48"/>
        <v/>
      </c>
      <c r="L190" s="78"/>
      <c r="M190" s="78"/>
      <c r="N190" s="78"/>
      <c r="O190" s="78"/>
      <c r="P190" s="78"/>
      <c r="Q190" s="78"/>
      <c r="R190" s="76"/>
      <c r="S190" s="57" t="str">
        <f t="shared" si="34"/>
        <v/>
      </c>
      <c r="T190" s="81" t="str">
        <f t="shared" si="35"/>
        <v/>
      </c>
      <c r="U190" s="94" t="str">
        <f t="shared" si="36"/>
        <v/>
      </c>
      <c r="W190" s="44" t="str">
        <f t="shared" si="37"/>
        <v/>
      </c>
      <c r="X190" s="44" t="str">
        <f t="shared" si="38"/>
        <v/>
      </c>
      <c r="Y190" s="30" t="str">
        <f t="shared" ca="1" si="39"/>
        <v/>
      </c>
      <c r="Z190" s="30" t="str">
        <f t="shared" si="40"/>
        <v/>
      </c>
      <c r="AA190" s="30" t="str">
        <f t="shared" si="41"/>
        <v>N</v>
      </c>
      <c r="AB190" s="30" t="str">
        <f t="shared" si="42"/>
        <v/>
      </c>
      <c r="AC190" s="30" t="str">
        <f t="shared" si="43"/>
        <v/>
      </c>
      <c r="AD190" s="30" t="str">
        <f t="shared" si="44"/>
        <v/>
      </c>
      <c r="AE190" s="88" t="str">
        <f t="shared" si="45"/>
        <v/>
      </c>
      <c r="AF190" s="30" t="str">
        <f t="shared" si="46"/>
        <v/>
      </c>
      <c r="AG190" s="44" t="str">
        <f t="shared" si="47"/>
        <v/>
      </c>
      <c r="AH190" s="44" t="str">
        <f t="shared" si="47"/>
        <v/>
      </c>
      <c r="AI190" s="96" t="str">
        <f t="shared" si="47"/>
        <v/>
      </c>
    </row>
    <row r="191" spans="1:35" s="44" customFormat="1" x14ac:dyDescent="0.3">
      <c r="A191" s="65"/>
      <c r="B191" s="55" t="str">
        <f t="shared" ca="1" si="33"/>
        <v/>
      </c>
      <c r="C191" s="99"/>
      <c r="D191" s="67"/>
      <c r="E191" s="67"/>
      <c r="F191" s="68"/>
      <c r="G191" s="69"/>
      <c r="H191" s="70"/>
      <c r="I191" s="90" t="str">
        <f t="shared" si="48"/>
        <v/>
      </c>
      <c r="J191" s="57" t="str">
        <f t="shared" si="48"/>
        <v/>
      </c>
      <c r="L191" s="78"/>
      <c r="M191" s="78"/>
      <c r="N191" s="78"/>
      <c r="O191" s="78"/>
      <c r="P191" s="78"/>
      <c r="Q191" s="78"/>
      <c r="R191" s="76"/>
      <c r="S191" s="57" t="str">
        <f t="shared" si="34"/>
        <v/>
      </c>
      <c r="T191" s="81" t="str">
        <f t="shared" si="35"/>
        <v/>
      </c>
      <c r="U191" s="94" t="str">
        <f t="shared" si="36"/>
        <v/>
      </c>
      <c r="W191" s="44" t="str">
        <f t="shared" si="37"/>
        <v/>
      </c>
      <c r="X191" s="44" t="str">
        <f t="shared" si="38"/>
        <v/>
      </c>
      <c r="Y191" s="30" t="str">
        <f t="shared" ca="1" si="39"/>
        <v/>
      </c>
      <c r="Z191" s="30" t="str">
        <f t="shared" si="40"/>
        <v/>
      </c>
      <c r="AA191" s="30" t="str">
        <f t="shared" si="41"/>
        <v>N</v>
      </c>
      <c r="AB191" s="30" t="str">
        <f t="shared" si="42"/>
        <v/>
      </c>
      <c r="AC191" s="30" t="str">
        <f t="shared" si="43"/>
        <v/>
      </c>
      <c r="AD191" s="30" t="str">
        <f t="shared" si="44"/>
        <v/>
      </c>
      <c r="AE191" s="88" t="str">
        <f t="shared" si="45"/>
        <v/>
      </c>
      <c r="AF191" s="30" t="str">
        <f t="shared" si="46"/>
        <v/>
      </c>
      <c r="AG191" s="44" t="str">
        <f t="shared" si="47"/>
        <v/>
      </c>
      <c r="AH191" s="44" t="str">
        <f t="shared" si="47"/>
        <v/>
      </c>
      <c r="AI191" s="96" t="str">
        <f t="shared" si="47"/>
        <v/>
      </c>
    </row>
    <row r="192" spans="1:35" s="44" customFormat="1" x14ac:dyDescent="0.3">
      <c r="A192" s="65"/>
      <c r="B192" s="55" t="str">
        <f t="shared" ca="1" si="33"/>
        <v/>
      </c>
      <c r="C192" s="99"/>
      <c r="D192" s="67"/>
      <c r="E192" s="67"/>
      <c r="F192" s="68"/>
      <c r="G192" s="69"/>
      <c r="H192" s="70"/>
      <c r="I192" s="90" t="str">
        <f t="shared" si="48"/>
        <v/>
      </c>
      <c r="J192" s="57" t="str">
        <f t="shared" si="48"/>
        <v/>
      </c>
      <c r="L192" s="78"/>
      <c r="M192" s="78"/>
      <c r="N192" s="78"/>
      <c r="O192" s="78"/>
      <c r="P192" s="78"/>
      <c r="Q192" s="78"/>
      <c r="R192" s="76"/>
      <c r="S192" s="57" t="str">
        <f t="shared" si="34"/>
        <v/>
      </c>
      <c r="T192" s="81" t="str">
        <f t="shared" si="35"/>
        <v/>
      </c>
      <c r="U192" s="94" t="str">
        <f t="shared" si="36"/>
        <v/>
      </c>
      <c r="W192" s="44" t="str">
        <f t="shared" si="37"/>
        <v/>
      </c>
      <c r="X192" s="44" t="str">
        <f t="shared" si="38"/>
        <v/>
      </c>
      <c r="Y192" s="30" t="str">
        <f t="shared" ca="1" si="39"/>
        <v/>
      </c>
      <c r="Z192" s="30" t="str">
        <f t="shared" si="40"/>
        <v/>
      </c>
      <c r="AA192" s="30" t="str">
        <f t="shared" si="41"/>
        <v>N</v>
      </c>
      <c r="AB192" s="30" t="str">
        <f t="shared" si="42"/>
        <v/>
      </c>
      <c r="AC192" s="30" t="str">
        <f t="shared" si="43"/>
        <v/>
      </c>
      <c r="AD192" s="30" t="str">
        <f t="shared" si="44"/>
        <v/>
      </c>
      <c r="AE192" s="88" t="str">
        <f t="shared" si="45"/>
        <v/>
      </c>
      <c r="AF192" s="30" t="str">
        <f t="shared" si="46"/>
        <v/>
      </c>
      <c r="AG192" s="44" t="str">
        <f t="shared" si="47"/>
        <v/>
      </c>
      <c r="AH192" s="44" t="str">
        <f t="shared" si="47"/>
        <v/>
      </c>
      <c r="AI192" s="96" t="str">
        <f t="shared" si="47"/>
        <v/>
      </c>
    </row>
    <row r="193" spans="1:35" s="44" customFormat="1" x14ac:dyDescent="0.3">
      <c r="A193" s="65"/>
      <c r="B193" s="55" t="str">
        <f t="shared" ca="1" si="33"/>
        <v/>
      </c>
      <c r="C193" s="99"/>
      <c r="D193" s="67"/>
      <c r="E193" s="67"/>
      <c r="F193" s="68"/>
      <c r="G193" s="69"/>
      <c r="H193" s="70"/>
      <c r="I193" s="90" t="str">
        <f t="shared" si="48"/>
        <v/>
      </c>
      <c r="J193" s="57" t="str">
        <f t="shared" si="48"/>
        <v/>
      </c>
      <c r="L193" s="78"/>
      <c r="M193" s="78"/>
      <c r="N193" s="78"/>
      <c r="O193" s="78"/>
      <c r="P193" s="78"/>
      <c r="Q193" s="78"/>
      <c r="R193" s="76"/>
      <c r="S193" s="57" t="str">
        <f t="shared" si="34"/>
        <v/>
      </c>
      <c r="T193" s="81" t="str">
        <f t="shared" si="35"/>
        <v/>
      </c>
      <c r="U193" s="94" t="str">
        <f t="shared" si="36"/>
        <v/>
      </c>
      <c r="W193" s="44" t="str">
        <f t="shared" si="37"/>
        <v/>
      </c>
      <c r="X193" s="44" t="str">
        <f t="shared" si="38"/>
        <v/>
      </c>
      <c r="Y193" s="30" t="str">
        <f t="shared" ca="1" si="39"/>
        <v/>
      </c>
      <c r="Z193" s="30" t="str">
        <f t="shared" si="40"/>
        <v/>
      </c>
      <c r="AA193" s="30" t="str">
        <f t="shared" si="41"/>
        <v>N</v>
      </c>
      <c r="AB193" s="30" t="str">
        <f t="shared" si="42"/>
        <v/>
      </c>
      <c r="AC193" s="30" t="str">
        <f t="shared" si="43"/>
        <v/>
      </c>
      <c r="AD193" s="30" t="str">
        <f t="shared" si="44"/>
        <v/>
      </c>
      <c r="AE193" s="88" t="str">
        <f t="shared" si="45"/>
        <v/>
      </c>
      <c r="AF193" s="30" t="str">
        <f t="shared" si="46"/>
        <v/>
      </c>
      <c r="AG193" s="44" t="str">
        <f t="shared" si="47"/>
        <v/>
      </c>
      <c r="AH193" s="44" t="str">
        <f t="shared" si="47"/>
        <v/>
      </c>
      <c r="AI193" s="96" t="str">
        <f t="shared" si="47"/>
        <v/>
      </c>
    </row>
    <row r="194" spans="1:35" s="44" customFormat="1" x14ac:dyDescent="0.3">
      <c r="A194" s="65"/>
      <c r="B194" s="55" t="str">
        <f t="shared" ca="1" si="33"/>
        <v/>
      </c>
      <c r="C194" s="99"/>
      <c r="D194" s="67"/>
      <c r="E194" s="67"/>
      <c r="F194" s="68"/>
      <c r="G194" s="69"/>
      <c r="H194" s="70"/>
      <c r="I194" s="90" t="str">
        <f t="shared" si="48"/>
        <v/>
      </c>
      <c r="J194" s="57" t="str">
        <f t="shared" si="48"/>
        <v/>
      </c>
      <c r="L194" s="78"/>
      <c r="M194" s="78"/>
      <c r="N194" s="78"/>
      <c r="O194" s="78"/>
      <c r="P194" s="78"/>
      <c r="Q194" s="78"/>
      <c r="R194" s="76"/>
      <c r="S194" s="57" t="str">
        <f t="shared" si="34"/>
        <v/>
      </c>
      <c r="T194" s="81" t="str">
        <f t="shared" si="35"/>
        <v/>
      </c>
      <c r="U194" s="94" t="str">
        <f t="shared" si="36"/>
        <v/>
      </c>
      <c r="W194" s="44" t="str">
        <f t="shared" si="37"/>
        <v/>
      </c>
      <c r="X194" s="44" t="str">
        <f t="shared" si="38"/>
        <v/>
      </c>
      <c r="Y194" s="30" t="str">
        <f t="shared" ca="1" si="39"/>
        <v/>
      </c>
      <c r="Z194" s="30" t="str">
        <f t="shared" si="40"/>
        <v/>
      </c>
      <c r="AA194" s="30" t="str">
        <f t="shared" si="41"/>
        <v>N</v>
      </c>
      <c r="AB194" s="30" t="str">
        <f t="shared" si="42"/>
        <v/>
      </c>
      <c r="AC194" s="30" t="str">
        <f t="shared" si="43"/>
        <v/>
      </c>
      <c r="AD194" s="30" t="str">
        <f t="shared" si="44"/>
        <v/>
      </c>
      <c r="AE194" s="88" t="str">
        <f t="shared" si="45"/>
        <v/>
      </c>
      <c r="AF194" s="30" t="str">
        <f t="shared" si="46"/>
        <v/>
      </c>
      <c r="AG194" s="44" t="str">
        <f t="shared" si="47"/>
        <v/>
      </c>
      <c r="AH194" s="44" t="str">
        <f t="shared" si="47"/>
        <v/>
      </c>
      <c r="AI194" s="96" t="str">
        <f t="shared" si="47"/>
        <v/>
      </c>
    </row>
    <row r="195" spans="1:35" s="44" customFormat="1" x14ac:dyDescent="0.3">
      <c r="A195" s="65"/>
      <c r="B195" s="55" t="str">
        <f t="shared" ca="1" si="33"/>
        <v/>
      </c>
      <c r="C195" s="99"/>
      <c r="D195" s="67"/>
      <c r="E195" s="67"/>
      <c r="F195" s="68"/>
      <c r="G195" s="69"/>
      <c r="H195" s="70"/>
      <c r="I195" s="90" t="str">
        <f t="shared" si="48"/>
        <v/>
      </c>
      <c r="J195" s="57" t="str">
        <f t="shared" si="48"/>
        <v/>
      </c>
      <c r="L195" s="78"/>
      <c r="M195" s="78"/>
      <c r="N195" s="78"/>
      <c r="O195" s="78"/>
      <c r="P195" s="78"/>
      <c r="Q195" s="78"/>
      <c r="R195" s="76"/>
      <c r="S195" s="57" t="str">
        <f t="shared" si="34"/>
        <v/>
      </c>
      <c r="T195" s="81" t="str">
        <f t="shared" si="35"/>
        <v/>
      </c>
      <c r="U195" s="94" t="str">
        <f t="shared" si="36"/>
        <v/>
      </c>
      <c r="W195" s="44" t="str">
        <f t="shared" si="37"/>
        <v/>
      </c>
      <c r="X195" s="44" t="str">
        <f t="shared" si="38"/>
        <v/>
      </c>
      <c r="Y195" s="30" t="str">
        <f t="shared" ca="1" si="39"/>
        <v/>
      </c>
      <c r="Z195" s="30" t="str">
        <f t="shared" si="40"/>
        <v/>
      </c>
      <c r="AA195" s="30" t="str">
        <f t="shared" si="41"/>
        <v>N</v>
      </c>
      <c r="AB195" s="30" t="str">
        <f t="shared" si="42"/>
        <v/>
      </c>
      <c r="AC195" s="30" t="str">
        <f t="shared" si="43"/>
        <v/>
      </c>
      <c r="AD195" s="30" t="str">
        <f t="shared" si="44"/>
        <v/>
      </c>
      <c r="AE195" s="88" t="str">
        <f t="shared" si="45"/>
        <v/>
      </c>
      <c r="AF195" s="30" t="str">
        <f t="shared" si="46"/>
        <v/>
      </c>
      <c r="AG195" s="44" t="str">
        <f t="shared" si="47"/>
        <v/>
      </c>
      <c r="AH195" s="44" t="str">
        <f t="shared" si="47"/>
        <v/>
      </c>
      <c r="AI195" s="96" t="str">
        <f t="shared" si="47"/>
        <v/>
      </c>
    </row>
    <row r="196" spans="1:35" s="44" customFormat="1" x14ac:dyDescent="0.3">
      <c r="A196" s="65"/>
      <c r="B196" s="55" t="str">
        <f t="shared" ca="1" si="33"/>
        <v/>
      </c>
      <c r="C196" s="99"/>
      <c r="D196" s="67"/>
      <c r="E196" s="67"/>
      <c r="F196" s="68"/>
      <c r="G196" s="69"/>
      <c r="H196" s="70"/>
      <c r="I196" s="90" t="str">
        <f t="shared" si="48"/>
        <v/>
      </c>
      <c r="J196" s="57" t="str">
        <f t="shared" si="48"/>
        <v/>
      </c>
      <c r="L196" s="78"/>
      <c r="M196" s="78"/>
      <c r="N196" s="78"/>
      <c r="O196" s="78"/>
      <c r="P196" s="78"/>
      <c r="Q196" s="78"/>
      <c r="R196" s="76"/>
      <c r="S196" s="57" t="str">
        <f t="shared" si="34"/>
        <v/>
      </c>
      <c r="T196" s="81" t="str">
        <f t="shared" si="35"/>
        <v/>
      </c>
      <c r="U196" s="94" t="str">
        <f t="shared" si="36"/>
        <v/>
      </c>
      <c r="W196" s="44" t="str">
        <f t="shared" si="37"/>
        <v/>
      </c>
      <c r="X196" s="44" t="str">
        <f t="shared" si="38"/>
        <v/>
      </c>
      <c r="Y196" s="30" t="str">
        <f t="shared" ca="1" si="39"/>
        <v/>
      </c>
      <c r="Z196" s="30" t="str">
        <f t="shared" si="40"/>
        <v/>
      </c>
      <c r="AA196" s="30" t="str">
        <f t="shared" si="41"/>
        <v>N</v>
      </c>
      <c r="AB196" s="30" t="str">
        <f t="shared" si="42"/>
        <v/>
      </c>
      <c r="AC196" s="30" t="str">
        <f t="shared" si="43"/>
        <v/>
      </c>
      <c r="AD196" s="30" t="str">
        <f t="shared" si="44"/>
        <v/>
      </c>
      <c r="AE196" s="88" t="str">
        <f t="shared" si="45"/>
        <v/>
      </c>
      <c r="AF196" s="30" t="str">
        <f t="shared" si="46"/>
        <v/>
      </c>
      <c r="AG196" s="44" t="str">
        <f t="shared" si="47"/>
        <v/>
      </c>
      <c r="AH196" s="44" t="str">
        <f t="shared" si="47"/>
        <v/>
      </c>
      <c r="AI196" s="96" t="str">
        <f t="shared" si="47"/>
        <v/>
      </c>
    </row>
    <row r="197" spans="1:35" s="44" customFormat="1" x14ac:dyDescent="0.3">
      <c r="A197" s="65"/>
      <c r="B197" s="55" t="str">
        <f t="shared" ca="1" si="33"/>
        <v/>
      </c>
      <c r="C197" s="99"/>
      <c r="D197" s="67"/>
      <c r="E197" s="67"/>
      <c r="F197" s="68"/>
      <c r="G197" s="69"/>
      <c r="H197" s="70"/>
      <c r="I197" s="90" t="str">
        <f t="shared" si="48"/>
        <v/>
      </c>
      <c r="J197" s="57" t="str">
        <f t="shared" si="48"/>
        <v/>
      </c>
      <c r="L197" s="78"/>
      <c r="M197" s="78"/>
      <c r="N197" s="78"/>
      <c r="O197" s="78"/>
      <c r="P197" s="78"/>
      <c r="Q197" s="78"/>
      <c r="R197" s="76"/>
      <c r="S197" s="57" t="str">
        <f t="shared" si="34"/>
        <v/>
      </c>
      <c r="T197" s="81" t="str">
        <f t="shared" si="35"/>
        <v/>
      </c>
      <c r="U197" s="94" t="str">
        <f t="shared" si="36"/>
        <v/>
      </c>
      <c r="W197" s="44" t="str">
        <f t="shared" si="37"/>
        <v/>
      </c>
      <c r="X197" s="44" t="str">
        <f t="shared" si="38"/>
        <v/>
      </c>
      <c r="Y197" s="30" t="str">
        <f t="shared" ca="1" si="39"/>
        <v/>
      </c>
      <c r="Z197" s="30" t="str">
        <f t="shared" si="40"/>
        <v/>
      </c>
      <c r="AA197" s="30" t="str">
        <f t="shared" si="41"/>
        <v>N</v>
      </c>
      <c r="AB197" s="30" t="str">
        <f t="shared" si="42"/>
        <v/>
      </c>
      <c r="AC197" s="30" t="str">
        <f t="shared" si="43"/>
        <v/>
      </c>
      <c r="AD197" s="30" t="str">
        <f t="shared" si="44"/>
        <v/>
      </c>
      <c r="AE197" s="88" t="str">
        <f t="shared" si="45"/>
        <v/>
      </c>
      <c r="AF197" s="30" t="str">
        <f t="shared" si="46"/>
        <v/>
      </c>
      <c r="AG197" s="44" t="str">
        <f t="shared" si="47"/>
        <v/>
      </c>
      <c r="AH197" s="44" t="str">
        <f t="shared" si="47"/>
        <v/>
      </c>
      <c r="AI197" s="96" t="str">
        <f t="shared" si="47"/>
        <v/>
      </c>
    </row>
    <row r="198" spans="1:35" s="44" customFormat="1" x14ac:dyDescent="0.3">
      <c r="A198" s="65"/>
      <c r="B198" s="55" t="str">
        <f t="shared" ca="1" si="33"/>
        <v/>
      </c>
      <c r="C198" s="99"/>
      <c r="D198" s="67"/>
      <c r="E198" s="67"/>
      <c r="F198" s="68"/>
      <c r="G198" s="69"/>
      <c r="H198" s="70"/>
      <c r="I198" s="90" t="str">
        <f t="shared" si="48"/>
        <v/>
      </c>
      <c r="J198" s="57" t="str">
        <f t="shared" si="48"/>
        <v/>
      </c>
      <c r="L198" s="78"/>
      <c r="M198" s="78"/>
      <c r="N198" s="78"/>
      <c r="O198" s="78"/>
      <c r="P198" s="78"/>
      <c r="Q198" s="78"/>
      <c r="R198" s="76"/>
      <c r="S198" s="57" t="str">
        <f t="shared" si="34"/>
        <v/>
      </c>
      <c r="T198" s="81" t="str">
        <f t="shared" si="35"/>
        <v/>
      </c>
      <c r="U198" s="94" t="str">
        <f t="shared" si="36"/>
        <v/>
      </c>
      <c r="W198" s="44" t="str">
        <f t="shared" si="37"/>
        <v/>
      </c>
      <c r="X198" s="44" t="str">
        <f t="shared" si="38"/>
        <v/>
      </c>
      <c r="Y198" s="30" t="str">
        <f t="shared" ca="1" si="39"/>
        <v/>
      </c>
      <c r="Z198" s="30" t="str">
        <f t="shared" si="40"/>
        <v/>
      </c>
      <c r="AA198" s="30" t="str">
        <f t="shared" si="41"/>
        <v>N</v>
      </c>
      <c r="AB198" s="30" t="str">
        <f t="shared" si="42"/>
        <v/>
      </c>
      <c r="AC198" s="30" t="str">
        <f t="shared" si="43"/>
        <v/>
      </c>
      <c r="AD198" s="30" t="str">
        <f t="shared" si="44"/>
        <v/>
      </c>
      <c r="AE198" s="88" t="str">
        <f t="shared" si="45"/>
        <v/>
      </c>
      <c r="AF198" s="30" t="str">
        <f t="shared" si="46"/>
        <v/>
      </c>
      <c r="AG198" s="44" t="str">
        <f t="shared" si="47"/>
        <v/>
      </c>
      <c r="AH198" s="44" t="str">
        <f t="shared" si="47"/>
        <v/>
      </c>
      <c r="AI198" s="96" t="str">
        <f t="shared" si="47"/>
        <v/>
      </c>
    </row>
    <row r="199" spans="1:35" s="44" customFormat="1" x14ac:dyDescent="0.3">
      <c r="A199" s="65"/>
      <c r="B199" s="55" t="str">
        <f t="shared" ref="B199:B262" ca="1" si="49">Y199</f>
        <v/>
      </c>
      <c r="C199" s="99"/>
      <c r="D199" s="67"/>
      <c r="E199" s="67"/>
      <c r="F199" s="68"/>
      <c r="G199" s="69"/>
      <c r="H199" s="70"/>
      <c r="I199" s="90" t="str">
        <f t="shared" si="48"/>
        <v/>
      </c>
      <c r="J199" s="57" t="str">
        <f t="shared" si="48"/>
        <v/>
      </c>
      <c r="L199" s="78"/>
      <c r="M199" s="78"/>
      <c r="N199" s="78"/>
      <c r="O199" s="78"/>
      <c r="P199" s="78"/>
      <c r="Q199" s="78"/>
      <c r="R199" s="76"/>
      <c r="S199" s="57" t="str">
        <f t="shared" ref="S199:S262" si="50">IF(C199="","",
IF(OR(A193="x",RIGHT(C199,1)=":"),"",
IF(COUNTA(L199:Q199)&gt;1,"Invalid",
IF(L199="x",$L$6,IF(M199="x",$M$6,IF(N199="x",$N$6,IF(O199="x",$O$6,IF(P199="x",$P$6,IF(Q199="x",$Q$6,"")))))))))</f>
        <v/>
      </c>
      <c r="T199" s="81" t="str">
        <f t="shared" ref="T199:T262" si="51">IF(C199="","",IF(OR(S199="Invalid",ISERROR(VLOOKUP(J199,PRIFactor,2,FALSE))),"",VLOOKUP(J199,PRIFactor,2,FALSE)))</f>
        <v/>
      </c>
      <c r="U199" s="94" t="str">
        <f t="shared" ref="U199:U262" si="52">IF(OR(S199="Invalid",S199="",T199=""),"",T199*VLOOKUP(S199,RespFactor,2,FALSE))</f>
        <v/>
      </c>
      <c r="W199" s="44" t="str">
        <f t="shared" ref="W199:W262" si="53">IF(C199="","",$A$3)</f>
        <v/>
      </c>
      <c r="X199" s="44" t="str">
        <f t="shared" ref="X199:X262" si="54">IF(C199="","",IF(A199="x",C199,X198))</f>
        <v/>
      </c>
      <c r="Y199" s="30" t="str">
        <f t="shared" ref="Y199:Y262" ca="1" si="55">IF(C199="","",IF(ROW()=7,$A$3,
IF(AND(ROW()=8,G199&lt;&gt;"D"),$A$3&amp;"1",
IF(AND(ROW()=8,G203="D"),$A$3&amp;"0",
IF(OR(RIGHT(C199,1)=":",G199="D",A199="x"),
INDIRECT(ADDRESS(ROW()-1,COLUMN())),
$A$3&amp;VALUE(MID(INDIRECT(ADDRESS(ROW()-1,COLUMN())),3,3)+1))))))</f>
        <v/>
      </c>
      <c r="Z199" s="30" t="str">
        <f t="shared" ref="Z199:Z262" si="56">IF(C199="","",IF(A199="x","S",IF(RIGHT(C199,1)=":","SS","R")))</f>
        <v/>
      </c>
      <c r="AA199" s="30" t="str">
        <f t="shared" ref="AA199:AA262" si="57">IF(Z199&lt;&gt;"R","N",
        IF(G199="D","N","Y"))</f>
        <v>N</v>
      </c>
      <c r="AB199" s="30" t="str">
        <f t="shared" ref="AB199:AB262" si="58">IF(AA199="N","",D199)</f>
        <v/>
      </c>
      <c r="AC199" s="30" t="str">
        <f t="shared" ref="AC199:AC262" si="59">IF(AA199="N","",E199)</f>
        <v/>
      </c>
      <c r="AD199" s="30" t="str">
        <f t="shared" ref="AD199:AD262" si="60">IF(AA199="N","",IF(H199="Critical","x",0))</f>
        <v/>
      </c>
      <c r="AE199" s="88" t="str">
        <f t="shared" ref="AE199:AE262" si="61">IF(OR(AA199="N",C199=""),"",
  ROUND(MAX(MinScore,((3*MaxScore*E199^2)/(5*MaxRate^2))+
  ((2*MaxScore*E199)/(5*MaxRate))-
  ((3*MaxScore*D199^2)/(5*MaxRate^2))-
  ((2*MaxScore*D199)/(5*MaxRate))),3))</f>
        <v/>
      </c>
      <c r="AF199" s="30" t="str">
        <f t="shared" ref="AF199:AF262" si="62">IF(AA199="N","",IF(H199="Critical","C",VLOOKUP(E199/MaxRate,PRI,6)))</f>
        <v/>
      </c>
      <c r="AG199" s="44" t="str">
        <f t="shared" ref="AG199:AI262" si="63">S199</f>
        <v/>
      </c>
      <c r="AH199" s="44" t="str">
        <f t="shared" si="63"/>
        <v/>
      </c>
      <c r="AI199" s="96" t="str">
        <f t="shared" si="63"/>
        <v/>
      </c>
    </row>
    <row r="200" spans="1:35" s="44" customFormat="1" x14ac:dyDescent="0.3">
      <c r="A200" s="65"/>
      <c r="B200" s="55" t="str">
        <f t="shared" ca="1" si="49"/>
        <v/>
      </c>
      <c r="C200" s="99"/>
      <c r="D200" s="67"/>
      <c r="E200" s="67"/>
      <c r="F200" s="68"/>
      <c r="G200" s="69"/>
      <c r="H200" s="70"/>
      <c r="I200" s="90" t="str">
        <f t="shared" si="48"/>
        <v/>
      </c>
      <c r="J200" s="57" t="str">
        <f t="shared" si="48"/>
        <v/>
      </c>
      <c r="L200" s="78"/>
      <c r="M200" s="78"/>
      <c r="N200" s="78"/>
      <c r="O200" s="78"/>
      <c r="P200" s="78"/>
      <c r="Q200" s="78"/>
      <c r="R200" s="76"/>
      <c r="S200" s="57" t="str">
        <f t="shared" si="50"/>
        <v/>
      </c>
      <c r="T200" s="81" t="str">
        <f t="shared" si="51"/>
        <v/>
      </c>
      <c r="U200" s="94" t="str">
        <f t="shared" si="52"/>
        <v/>
      </c>
      <c r="W200" s="44" t="str">
        <f t="shared" si="53"/>
        <v/>
      </c>
      <c r="X200" s="44" t="str">
        <f t="shared" si="54"/>
        <v/>
      </c>
      <c r="Y200" s="30" t="str">
        <f t="shared" ca="1" si="55"/>
        <v/>
      </c>
      <c r="Z200" s="30" t="str">
        <f t="shared" si="56"/>
        <v/>
      </c>
      <c r="AA200" s="30" t="str">
        <f t="shared" si="57"/>
        <v>N</v>
      </c>
      <c r="AB200" s="30" t="str">
        <f t="shared" si="58"/>
        <v/>
      </c>
      <c r="AC200" s="30" t="str">
        <f t="shared" si="59"/>
        <v/>
      </c>
      <c r="AD200" s="30" t="str">
        <f t="shared" si="60"/>
        <v/>
      </c>
      <c r="AE200" s="88" t="str">
        <f t="shared" si="61"/>
        <v/>
      </c>
      <c r="AF200" s="30" t="str">
        <f t="shared" si="62"/>
        <v/>
      </c>
      <c r="AG200" s="44" t="str">
        <f t="shared" si="63"/>
        <v/>
      </c>
      <c r="AH200" s="44" t="str">
        <f t="shared" si="63"/>
        <v/>
      </c>
      <c r="AI200" s="96" t="str">
        <f t="shared" si="63"/>
        <v/>
      </c>
    </row>
    <row r="201" spans="1:35" s="44" customFormat="1" x14ac:dyDescent="0.3">
      <c r="A201" s="65"/>
      <c r="B201" s="55" t="str">
        <f t="shared" ca="1" si="49"/>
        <v/>
      </c>
      <c r="C201" s="99"/>
      <c r="D201" s="67"/>
      <c r="E201" s="67"/>
      <c r="F201" s="68"/>
      <c r="G201" s="69"/>
      <c r="H201" s="70"/>
      <c r="I201" s="90" t="str">
        <f t="shared" si="48"/>
        <v/>
      </c>
      <c r="J201" s="57" t="str">
        <f t="shared" si="48"/>
        <v/>
      </c>
      <c r="L201" s="78"/>
      <c r="M201" s="78"/>
      <c r="N201" s="78"/>
      <c r="O201" s="78"/>
      <c r="P201" s="78"/>
      <c r="Q201" s="78"/>
      <c r="R201" s="76"/>
      <c r="S201" s="57" t="str">
        <f t="shared" si="50"/>
        <v/>
      </c>
      <c r="T201" s="81" t="str">
        <f t="shared" si="51"/>
        <v/>
      </c>
      <c r="U201" s="94" t="str">
        <f t="shared" si="52"/>
        <v/>
      </c>
      <c r="W201" s="44" t="str">
        <f t="shared" si="53"/>
        <v/>
      </c>
      <c r="X201" s="44" t="str">
        <f t="shared" si="54"/>
        <v/>
      </c>
      <c r="Y201" s="30" t="str">
        <f t="shared" ca="1" si="55"/>
        <v/>
      </c>
      <c r="Z201" s="30" t="str">
        <f t="shared" si="56"/>
        <v/>
      </c>
      <c r="AA201" s="30" t="str">
        <f t="shared" si="57"/>
        <v>N</v>
      </c>
      <c r="AB201" s="30" t="str">
        <f t="shared" si="58"/>
        <v/>
      </c>
      <c r="AC201" s="30" t="str">
        <f t="shared" si="59"/>
        <v/>
      </c>
      <c r="AD201" s="30" t="str">
        <f t="shared" si="60"/>
        <v/>
      </c>
      <c r="AE201" s="88" t="str">
        <f t="shared" si="61"/>
        <v/>
      </c>
      <c r="AF201" s="30" t="str">
        <f t="shared" si="62"/>
        <v/>
      </c>
      <c r="AG201" s="44" t="str">
        <f t="shared" si="63"/>
        <v/>
      </c>
      <c r="AH201" s="44" t="str">
        <f t="shared" si="63"/>
        <v/>
      </c>
      <c r="AI201" s="96" t="str">
        <f t="shared" si="63"/>
        <v/>
      </c>
    </row>
    <row r="202" spans="1:35" s="44" customFormat="1" x14ac:dyDescent="0.3">
      <c r="A202" s="65"/>
      <c r="B202" s="55" t="str">
        <f t="shared" ca="1" si="49"/>
        <v/>
      </c>
      <c r="C202" s="99"/>
      <c r="D202" s="67"/>
      <c r="E202" s="67"/>
      <c r="F202" s="68"/>
      <c r="G202" s="69"/>
      <c r="H202" s="70"/>
      <c r="I202" s="90" t="str">
        <f t="shared" si="48"/>
        <v/>
      </c>
      <c r="J202" s="57" t="str">
        <f t="shared" si="48"/>
        <v/>
      </c>
      <c r="L202" s="78"/>
      <c r="M202" s="78"/>
      <c r="N202" s="78"/>
      <c r="O202" s="78"/>
      <c r="P202" s="78"/>
      <c r="Q202" s="78"/>
      <c r="R202" s="76"/>
      <c r="S202" s="57" t="str">
        <f t="shared" si="50"/>
        <v/>
      </c>
      <c r="T202" s="81" t="str">
        <f t="shared" si="51"/>
        <v/>
      </c>
      <c r="U202" s="94" t="str">
        <f t="shared" si="52"/>
        <v/>
      </c>
      <c r="W202" s="44" t="str">
        <f t="shared" si="53"/>
        <v/>
      </c>
      <c r="X202" s="44" t="str">
        <f t="shared" si="54"/>
        <v/>
      </c>
      <c r="Y202" s="30" t="str">
        <f t="shared" ca="1" si="55"/>
        <v/>
      </c>
      <c r="Z202" s="30" t="str">
        <f t="shared" si="56"/>
        <v/>
      </c>
      <c r="AA202" s="30" t="str">
        <f t="shared" si="57"/>
        <v>N</v>
      </c>
      <c r="AB202" s="30" t="str">
        <f t="shared" si="58"/>
        <v/>
      </c>
      <c r="AC202" s="30" t="str">
        <f t="shared" si="59"/>
        <v/>
      </c>
      <c r="AD202" s="30" t="str">
        <f t="shared" si="60"/>
        <v/>
      </c>
      <c r="AE202" s="88" t="str">
        <f t="shared" si="61"/>
        <v/>
      </c>
      <c r="AF202" s="30" t="str">
        <f t="shared" si="62"/>
        <v/>
      </c>
      <c r="AG202" s="44" t="str">
        <f t="shared" si="63"/>
        <v/>
      </c>
      <c r="AH202" s="44" t="str">
        <f t="shared" si="63"/>
        <v/>
      </c>
      <c r="AI202" s="96" t="str">
        <f t="shared" si="63"/>
        <v/>
      </c>
    </row>
    <row r="203" spans="1:35" s="44" customFormat="1" x14ac:dyDescent="0.3">
      <c r="A203" s="65"/>
      <c r="B203" s="55" t="str">
        <f t="shared" ca="1" si="49"/>
        <v/>
      </c>
      <c r="C203" s="99"/>
      <c r="D203" s="67"/>
      <c r="E203" s="67"/>
      <c r="F203" s="68"/>
      <c r="G203" s="69"/>
      <c r="H203" s="70"/>
      <c r="I203" s="90" t="str">
        <f t="shared" si="48"/>
        <v/>
      </c>
      <c r="J203" s="57" t="str">
        <f t="shared" si="48"/>
        <v/>
      </c>
      <c r="L203" s="78"/>
      <c r="M203" s="78"/>
      <c r="N203" s="78"/>
      <c r="O203" s="78"/>
      <c r="P203" s="78"/>
      <c r="Q203" s="78"/>
      <c r="R203" s="76"/>
      <c r="S203" s="57" t="str">
        <f t="shared" si="50"/>
        <v/>
      </c>
      <c r="T203" s="81" t="str">
        <f t="shared" si="51"/>
        <v/>
      </c>
      <c r="U203" s="94" t="str">
        <f t="shared" si="52"/>
        <v/>
      </c>
      <c r="W203" s="44" t="str">
        <f t="shared" si="53"/>
        <v/>
      </c>
      <c r="X203" s="44" t="str">
        <f t="shared" si="54"/>
        <v/>
      </c>
      <c r="Y203" s="30" t="str">
        <f t="shared" ca="1" si="55"/>
        <v/>
      </c>
      <c r="Z203" s="30" t="str">
        <f t="shared" si="56"/>
        <v/>
      </c>
      <c r="AA203" s="30" t="str">
        <f t="shared" si="57"/>
        <v>N</v>
      </c>
      <c r="AB203" s="30" t="str">
        <f t="shared" si="58"/>
        <v/>
      </c>
      <c r="AC203" s="30" t="str">
        <f t="shared" si="59"/>
        <v/>
      </c>
      <c r="AD203" s="30" t="str">
        <f t="shared" si="60"/>
        <v/>
      </c>
      <c r="AE203" s="88" t="str">
        <f t="shared" si="61"/>
        <v/>
      </c>
      <c r="AF203" s="30" t="str">
        <f t="shared" si="62"/>
        <v/>
      </c>
      <c r="AG203" s="44" t="str">
        <f t="shared" si="63"/>
        <v/>
      </c>
      <c r="AH203" s="44" t="str">
        <f t="shared" si="63"/>
        <v/>
      </c>
      <c r="AI203" s="96" t="str">
        <f t="shared" si="63"/>
        <v/>
      </c>
    </row>
    <row r="204" spans="1:35" s="44" customFormat="1" x14ac:dyDescent="0.3">
      <c r="A204" s="65"/>
      <c r="B204" s="55" t="str">
        <f t="shared" ca="1" si="49"/>
        <v/>
      </c>
      <c r="C204" s="99"/>
      <c r="D204" s="67"/>
      <c r="E204" s="67"/>
      <c r="F204" s="68"/>
      <c r="G204" s="69"/>
      <c r="H204" s="70"/>
      <c r="I204" s="90" t="str">
        <f t="shared" si="48"/>
        <v/>
      </c>
      <c r="J204" s="57" t="str">
        <f t="shared" si="48"/>
        <v/>
      </c>
      <c r="L204" s="78"/>
      <c r="M204" s="78"/>
      <c r="N204" s="78"/>
      <c r="O204" s="78"/>
      <c r="P204" s="78"/>
      <c r="Q204" s="78"/>
      <c r="R204" s="76"/>
      <c r="S204" s="57" t="str">
        <f t="shared" si="50"/>
        <v/>
      </c>
      <c r="T204" s="81" t="str">
        <f t="shared" si="51"/>
        <v/>
      </c>
      <c r="U204" s="94" t="str">
        <f t="shared" si="52"/>
        <v/>
      </c>
      <c r="W204" s="44" t="str">
        <f t="shared" si="53"/>
        <v/>
      </c>
      <c r="X204" s="44" t="str">
        <f t="shared" si="54"/>
        <v/>
      </c>
      <c r="Y204" s="30" t="str">
        <f t="shared" ca="1" si="55"/>
        <v/>
      </c>
      <c r="Z204" s="30" t="str">
        <f t="shared" si="56"/>
        <v/>
      </c>
      <c r="AA204" s="30" t="str">
        <f t="shared" si="57"/>
        <v>N</v>
      </c>
      <c r="AB204" s="30" t="str">
        <f t="shared" si="58"/>
        <v/>
      </c>
      <c r="AC204" s="30" t="str">
        <f t="shared" si="59"/>
        <v/>
      </c>
      <c r="AD204" s="30" t="str">
        <f t="shared" si="60"/>
        <v/>
      </c>
      <c r="AE204" s="88" t="str">
        <f t="shared" si="61"/>
        <v/>
      </c>
      <c r="AF204" s="30" t="str">
        <f t="shared" si="62"/>
        <v/>
      </c>
      <c r="AG204" s="44" t="str">
        <f t="shared" si="63"/>
        <v/>
      </c>
      <c r="AH204" s="44" t="str">
        <f t="shared" si="63"/>
        <v/>
      </c>
      <c r="AI204" s="96" t="str">
        <f t="shared" si="63"/>
        <v/>
      </c>
    </row>
    <row r="205" spans="1:35" s="44" customFormat="1" x14ac:dyDescent="0.3">
      <c r="A205" s="65"/>
      <c r="B205" s="55" t="str">
        <f t="shared" ca="1" si="49"/>
        <v/>
      </c>
      <c r="C205" s="99"/>
      <c r="D205" s="67"/>
      <c r="E205" s="67"/>
      <c r="F205" s="68"/>
      <c r="G205" s="69"/>
      <c r="H205" s="70"/>
      <c r="I205" s="90" t="str">
        <f t="shared" si="48"/>
        <v/>
      </c>
      <c r="J205" s="57" t="str">
        <f t="shared" si="48"/>
        <v/>
      </c>
      <c r="L205" s="78"/>
      <c r="M205" s="78"/>
      <c r="N205" s="78"/>
      <c r="O205" s="78"/>
      <c r="P205" s="78"/>
      <c r="Q205" s="78"/>
      <c r="R205" s="76"/>
      <c r="S205" s="57" t="str">
        <f t="shared" si="50"/>
        <v/>
      </c>
      <c r="T205" s="81" t="str">
        <f t="shared" si="51"/>
        <v/>
      </c>
      <c r="U205" s="94" t="str">
        <f t="shared" si="52"/>
        <v/>
      </c>
      <c r="W205" s="44" t="str">
        <f t="shared" si="53"/>
        <v/>
      </c>
      <c r="X205" s="44" t="str">
        <f t="shared" si="54"/>
        <v/>
      </c>
      <c r="Y205" s="30" t="str">
        <f t="shared" ca="1" si="55"/>
        <v/>
      </c>
      <c r="Z205" s="30" t="str">
        <f t="shared" si="56"/>
        <v/>
      </c>
      <c r="AA205" s="30" t="str">
        <f t="shared" si="57"/>
        <v>N</v>
      </c>
      <c r="AB205" s="30" t="str">
        <f t="shared" si="58"/>
        <v/>
      </c>
      <c r="AC205" s="30" t="str">
        <f t="shared" si="59"/>
        <v/>
      </c>
      <c r="AD205" s="30" t="str">
        <f t="shared" si="60"/>
        <v/>
      </c>
      <c r="AE205" s="88" t="str">
        <f t="shared" si="61"/>
        <v/>
      </c>
      <c r="AF205" s="30" t="str">
        <f t="shared" si="62"/>
        <v/>
      </c>
      <c r="AG205" s="44" t="str">
        <f t="shared" si="63"/>
        <v/>
      </c>
      <c r="AH205" s="44" t="str">
        <f t="shared" si="63"/>
        <v/>
      </c>
      <c r="AI205" s="96" t="str">
        <f t="shared" si="63"/>
        <v/>
      </c>
    </row>
    <row r="206" spans="1:35" s="44" customFormat="1" x14ac:dyDescent="0.3">
      <c r="A206" s="65"/>
      <c r="B206" s="55" t="str">
        <f t="shared" ca="1" si="49"/>
        <v/>
      </c>
      <c r="C206" s="99"/>
      <c r="D206" s="67"/>
      <c r="E206" s="67"/>
      <c r="F206" s="68"/>
      <c r="G206" s="69"/>
      <c r="H206" s="70"/>
      <c r="I206" s="90" t="str">
        <f t="shared" si="48"/>
        <v/>
      </c>
      <c r="J206" s="57" t="str">
        <f t="shared" si="48"/>
        <v/>
      </c>
      <c r="L206" s="78"/>
      <c r="M206" s="78"/>
      <c r="N206" s="78"/>
      <c r="O206" s="78"/>
      <c r="P206" s="78"/>
      <c r="Q206" s="78"/>
      <c r="R206" s="76"/>
      <c r="S206" s="57" t="str">
        <f t="shared" si="50"/>
        <v/>
      </c>
      <c r="T206" s="81" t="str">
        <f t="shared" si="51"/>
        <v/>
      </c>
      <c r="U206" s="94" t="str">
        <f t="shared" si="52"/>
        <v/>
      </c>
      <c r="W206" s="44" t="str">
        <f t="shared" si="53"/>
        <v/>
      </c>
      <c r="X206" s="44" t="str">
        <f t="shared" si="54"/>
        <v/>
      </c>
      <c r="Y206" s="30" t="str">
        <f t="shared" ca="1" si="55"/>
        <v/>
      </c>
      <c r="Z206" s="30" t="str">
        <f t="shared" si="56"/>
        <v/>
      </c>
      <c r="AA206" s="30" t="str">
        <f t="shared" si="57"/>
        <v>N</v>
      </c>
      <c r="AB206" s="30" t="str">
        <f t="shared" si="58"/>
        <v/>
      </c>
      <c r="AC206" s="30" t="str">
        <f t="shared" si="59"/>
        <v/>
      </c>
      <c r="AD206" s="30" t="str">
        <f t="shared" si="60"/>
        <v/>
      </c>
      <c r="AE206" s="88" t="str">
        <f t="shared" si="61"/>
        <v/>
      </c>
      <c r="AF206" s="30" t="str">
        <f t="shared" si="62"/>
        <v/>
      </c>
      <c r="AG206" s="44" t="str">
        <f t="shared" si="63"/>
        <v/>
      </c>
      <c r="AH206" s="44" t="str">
        <f t="shared" si="63"/>
        <v/>
      </c>
      <c r="AI206" s="96" t="str">
        <f t="shared" si="63"/>
        <v/>
      </c>
    </row>
    <row r="207" spans="1:35" s="44" customFormat="1" x14ac:dyDescent="0.3">
      <c r="A207" s="65"/>
      <c r="B207" s="55" t="str">
        <f t="shared" ca="1" si="49"/>
        <v/>
      </c>
      <c r="C207" s="99"/>
      <c r="D207" s="67"/>
      <c r="E207" s="67"/>
      <c r="F207" s="68"/>
      <c r="G207" s="69"/>
      <c r="H207" s="70"/>
      <c r="I207" s="90" t="str">
        <f t="shared" si="48"/>
        <v/>
      </c>
      <c r="J207" s="57" t="str">
        <f t="shared" si="48"/>
        <v/>
      </c>
      <c r="L207" s="78"/>
      <c r="M207" s="78"/>
      <c r="N207" s="78"/>
      <c r="O207" s="78"/>
      <c r="P207" s="78"/>
      <c r="Q207" s="78"/>
      <c r="R207" s="76"/>
      <c r="S207" s="57" t="str">
        <f t="shared" si="50"/>
        <v/>
      </c>
      <c r="T207" s="81" t="str">
        <f t="shared" si="51"/>
        <v/>
      </c>
      <c r="U207" s="94" t="str">
        <f t="shared" si="52"/>
        <v/>
      </c>
      <c r="W207" s="44" t="str">
        <f t="shared" si="53"/>
        <v/>
      </c>
      <c r="X207" s="44" t="str">
        <f t="shared" si="54"/>
        <v/>
      </c>
      <c r="Y207" s="30" t="str">
        <f t="shared" ca="1" si="55"/>
        <v/>
      </c>
      <c r="Z207" s="30" t="str">
        <f t="shared" si="56"/>
        <v/>
      </c>
      <c r="AA207" s="30" t="str">
        <f t="shared" si="57"/>
        <v>N</v>
      </c>
      <c r="AB207" s="30" t="str">
        <f t="shared" si="58"/>
        <v/>
      </c>
      <c r="AC207" s="30" t="str">
        <f t="shared" si="59"/>
        <v/>
      </c>
      <c r="AD207" s="30" t="str">
        <f t="shared" si="60"/>
        <v/>
      </c>
      <c r="AE207" s="88" t="str">
        <f t="shared" si="61"/>
        <v/>
      </c>
      <c r="AF207" s="30" t="str">
        <f t="shared" si="62"/>
        <v/>
      </c>
      <c r="AG207" s="44" t="str">
        <f t="shared" si="63"/>
        <v/>
      </c>
      <c r="AH207" s="44" t="str">
        <f t="shared" si="63"/>
        <v/>
      </c>
      <c r="AI207" s="96" t="str">
        <f t="shared" si="63"/>
        <v/>
      </c>
    </row>
    <row r="208" spans="1:35" s="44" customFormat="1" x14ac:dyDescent="0.3">
      <c r="A208" s="65"/>
      <c r="B208" s="55" t="str">
        <f t="shared" ca="1" si="49"/>
        <v/>
      </c>
      <c r="C208" s="99"/>
      <c r="D208" s="67"/>
      <c r="E208" s="67"/>
      <c r="F208" s="68"/>
      <c r="G208" s="69"/>
      <c r="H208" s="70"/>
      <c r="I208" s="90" t="str">
        <f t="shared" si="48"/>
        <v/>
      </c>
      <c r="J208" s="57" t="str">
        <f t="shared" si="48"/>
        <v/>
      </c>
      <c r="L208" s="78"/>
      <c r="M208" s="78"/>
      <c r="N208" s="78"/>
      <c r="O208" s="78"/>
      <c r="P208" s="78"/>
      <c r="Q208" s="78"/>
      <c r="R208" s="76"/>
      <c r="S208" s="57" t="str">
        <f t="shared" si="50"/>
        <v/>
      </c>
      <c r="T208" s="81" t="str">
        <f t="shared" si="51"/>
        <v/>
      </c>
      <c r="U208" s="94" t="str">
        <f t="shared" si="52"/>
        <v/>
      </c>
      <c r="W208" s="44" t="str">
        <f t="shared" si="53"/>
        <v/>
      </c>
      <c r="X208" s="44" t="str">
        <f t="shared" si="54"/>
        <v/>
      </c>
      <c r="Y208" s="30" t="str">
        <f t="shared" ca="1" si="55"/>
        <v/>
      </c>
      <c r="Z208" s="30" t="str">
        <f t="shared" si="56"/>
        <v/>
      </c>
      <c r="AA208" s="30" t="str">
        <f t="shared" si="57"/>
        <v>N</v>
      </c>
      <c r="AB208" s="30" t="str">
        <f t="shared" si="58"/>
        <v/>
      </c>
      <c r="AC208" s="30" t="str">
        <f t="shared" si="59"/>
        <v/>
      </c>
      <c r="AD208" s="30" t="str">
        <f t="shared" si="60"/>
        <v/>
      </c>
      <c r="AE208" s="88" t="str">
        <f t="shared" si="61"/>
        <v/>
      </c>
      <c r="AF208" s="30" t="str">
        <f t="shared" si="62"/>
        <v/>
      </c>
      <c r="AG208" s="44" t="str">
        <f t="shared" si="63"/>
        <v/>
      </c>
      <c r="AH208" s="44" t="str">
        <f t="shared" si="63"/>
        <v/>
      </c>
      <c r="AI208" s="96" t="str">
        <f t="shared" si="63"/>
        <v/>
      </c>
    </row>
    <row r="209" spans="1:35" s="44" customFormat="1" x14ac:dyDescent="0.3">
      <c r="A209" s="65"/>
      <c r="B209" s="55" t="str">
        <f t="shared" ca="1" si="49"/>
        <v/>
      </c>
      <c r="C209" s="99"/>
      <c r="D209" s="67"/>
      <c r="E209" s="67"/>
      <c r="F209" s="68"/>
      <c r="G209" s="69"/>
      <c r="H209" s="70"/>
      <c r="I209" s="90" t="str">
        <f t="shared" si="48"/>
        <v/>
      </c>
      <c r="J209" s="57" t="str">
        <f t="shared" si="48"/>
        <v/>
      </c>
      <c r="L209" s="78"/>
      <c r="M209" s="78"/>
      <c r="N209" s="78"/>
      <c r="O209" s="78"/>
      <c r="P209" s="78"/>
      <c r="Q209" s="78"/>
      <c r="R209" s="76"/>
      <c r="S209" s="57" t="str">
        <f t="shared" si="50"/>
        <v/>
      </c>
      <c r="T209" s="81" t="str">
        <f t="shared" si="51"/>
        <v/>
      </c>
      <c r="U209" s="94" t="str">
        <f t="shared" si="52"/>
        <v/>
      </c>
      <c r="W209" s="44" t="str">
        <f t="shared" si="53"/>
        <v/>
      </c>
      <c r="X209" s="44" t="str">
        <f t="shared" si="54"/>
        <v/>
      </c>
      <c r="Y209" s="30" t="str">
        <f t="shared" ca="1" si="55"/>
        <v/>
      </c>
      <c r="Z209" s="30" t="str">
        <f t="shared" si="56"/>
        <v/>
      </c>
      <c r="AA209" s="30" t="str">
        <f t="shared" si="57"/>
        <v>N</v>
      </c>
      <c r="AB209" s="30" t="str">
        <f t="shared" si="58"/>
        <v/>
      </c>
      <c r="AC209" s="30" t="str">
        <f t="shared" si="59"/>
        <v/>
      </c>
      <c r="AD209" s="30" t="str">
        <f t="shared" si="60"/>
        <v/>
      </c>
      <c r="AE209" s="88" t="str">
        <f t="shared" si="61"/>
        <v/>
      </c>
      <c r="AF209" s="30" t="str">
        <f t="shared" si="62"/>
        <v/>
      </c>
      <c r="AG209" s="44" t="str">
        <f t="shared" si="63"/>
        <v/>
      </c>
      <c r="AH209" s="44" t="str">
        <f t="shared" si="63"/>
        <v/>
      </c>
      <c r="AI209" s="96" t="str">
        <f t="shared" si="63"/>
        <v/>
      </c>
    </row>
    <row r="210" spans="1:35" s="44" customFormat="1" x14ac:dyDescent="0.3">
      <c r="A210" s="65"/>
      <c r="B210" s="55" t="str">
        <f t="shared" ca="1" si="49"/>
        <v/>
      </c>
      <c r="C210" s="99"/>
      <c r="D210" s="67"/>
      <c r="E210" s="67"/>
      <c r="F210" s="68"/>
      <c r="G210" s="69"/>
      <c r="H210" s="70"/>
      <c r="I210" s="90" t="str">
        <f t="shared" si="48"/>
        <v/>
      </c>
      <c r="J210" s="57" t="str">
        <f t="shared" si="48"/>
        <v/>
      </c>
      <c r="L210" s="78"/>
      <c r="M210" s="78"/>
      <c r="N210" s="78"/>
      <c r="O210" s="78"/>
      <c r="P210" s="78"/>
      <c r="Q210" s="78"/>
      <c r="R210" s="76"/>
      <c r="S210" s="57" t="str">
        <f t="shared" si="50"/>
        <v/>
      </c>
      <c r="T210" s="81" t="str">
        <f t="shared" si="51"/>
        <v/>
      </c>
      <c r="U210" s="94" t="str">
        <f t="shared" si="52"/>
        <v/>
      </c>
      <c r="W210" s="44" t="str">
        <f t="shared" si="53"/>
        <v/>
      </c>
      <c r="X210" s="44" t="str">
        <f t="shared" si="54"/>
        <v/>
      </c>
      <c r="Y210" s="30" t="str">
        <f t="shared" ca="1" si="55"/>
        <v/>
      </c>
      <c r="Z210" s="30" t="str">
        <f t="shared" si="56"/>
        <v/>
      </c>
      <c r="AA210" s="30" t="str">
        <f t="shared" si="57"/>
        <v>N</v>
      </c>
      <c r="AB210" s="30" t="str">
        <f t="shared" si="58"/>
        <v/>
      </c>
      <c r="AC210" s="30" t="str">
        <f t="shared" si="59"/>
        <v/>
      </c>
      <c r="AD210" s="30" t="str">
        <f t="shared" si="60"/>
        <v/>
      </c>
      <c r="AE210" s="88" t="str">
        <f t="shared" si="61"/>
        <v/>
      </c>
      <c r="AF210" s="30" t="str">
        <f t="shared" si="62"/>
        <v/>
      </c>
      <c r="AG210" s="44" t="str">
        <f t="shared" si="63"/>
        <v/>
      </c>
      <c r="AH210" s="44" t="str">
        <f t="shared" si="63"/>
        <v/>
      </c>
      <c r="AI210" s="96" t="str">
        <f t="shared" si="63"/>
        <v/>
      </c>
    </row>
    <row r="211" spans="1:35" s="44" customFormat="1" x14ac:dyDescent="0.3">
      <c r="A211" s="65"/>
      <c r="B211" s="55" t="str">
        <f t="shared" ca="1" si="49"/>
        <v/>
      </c>
      <c r="C211" s="99"/>
      <c r="D211" s="67"/>
      <c r="E211" s="67"/>
      <c r="F211" s="68"/>
      <c r="G211" s="69"/>
      <c r="H211" s="70"/>
      <c r="I211" s="90" t="str">
        <f t="shared" si="48"/>
        <v/>
      </c>
      <c r="J211" s="57" t="str">
        <f t="shared" si="48"/>
        <v/>
      </c>
      <c r="L211" s="78"/>
      <c r="M211" s="78"/>
      <c r="N211" s="78"/>
      <c r="O211" s="78"/>
      <c r="P211" s="78"/>
      <c r="Q211" s="78"/>
      <c r="R211" s="76"/>
      <c r="S211" s="57" t="str">
        <f t="shared" si="50"/>
        <v/>
      </c>
      <c r="T211" s="81" t="str">
        <f t="shared" si="51"/>
        <v/>
      </c>
      <c r="U211" s="94" t="str">
        <f t="shared" si="52"/>
        <v/>
      </c>
      <c r="W211" s="44" t="str">
        <f t="shared" si="53"/>
        <v/>
      </c>
      <c r="X211" s="44" t="str">
        <f t="shared" si="54"/>
        <v/>
      </c>
      <c r="Y211" s="30" t="str">
        <f t="shared" ca="1" si="55"/>
        <v/>
      </c>
      <c r="Z211" s="30" t="str">
        <f t="shared" si="56"/>
        <v/>
      </c>
      <c r="AA211" s="30" t="str">
        <f t="shared" si="57"/>
        <v>N</v>
      </c>
      <c r="AB211" s="30" t="str">
        <f t="shared" si="58"/>
        <v/>
      </c>
      <c r="AC211" s="30" t="str">
        <f t="shared" si="59"/>
        <v/>
      </c>
      <c r="AD211" s="30" t="str">
        <f t="shared" si="60"/>
        <v/>
      </c>
      <c r="AE211" s="88" t="str">
        <f t="shared" si="61"/>
        <v/>
      </c>
      <c r="AF211" s="30" t="str">
        <f t="shared" si="62"/>
        <v/>
      </c>
      <c r="AG211" s="44" t="str">
        <f t="shared" si="63"/>
        <v/>
      </c>
      <c r="AH211" s="44" t="str">
        <f t="shared" si="63"/>
        <v/>
      </c>
      <c r="AI211" s="96" t="str">
        <f t="shared" si="63"/>
        <v/>
      </c>
    </row>
    <row r="212" spans="1:35" s="44" customFormat="1" x14ac:dyDescent="0.3">
      <c r="A212" s="65"/>
      <c r="B212" s="55" t="str">
        <f t="shared" ca="1" si="49"/>
        <v/>
      </c>
      <c r="C212" s="99"/>
      <c r="D212" s="67"/>
      <c r="E212" s="67"/>
      <c r="F212" s="68"/>
      <c r="G212" s="69"/>
      <c r="H212" s="70"/>
      <c r="I212" s="90" t="str">
        <f t="shared" si="48"/>
        <v/>
      </c>
      <c r="J212" s="57" t="str">
        <f t="shared" si="48"/>
        <v/>
      </c>
      <c r="L212" s="78"/>
      <c r="M212" s="78"/>
      <c r="N212" s="78"/>
      <c r="O212" s="78"/>
      <c r="P212" s="78"/>
      <c r="Q212" s="78"/>
      <c r="R212" s="76"/>
      <c r="S212" s="57" t="str">
        <f t="shared" si="50"/>
        <v/>
      </c>
      <c r="T212" s="81" t="str">
        <f t="shared" si="51"/>
        <v/>
      </c>
      <c r="U212" s="94" t="str">
        <f t="shared" si="52"/>
        <v/>
      </c>
      <c r="W212" s="44" t="str">
        <f t="shared" si="53"/>
        <v/>
      </c>
      <c r="X212" s="44" t="str">
        <f t="shared" si="54"/>
        <v/>
      </c>
      <c r="Y212" s="30" t="str">
        <f t="shared" ca="1" si="55"/>
        <v/>
      </c>
      <c r="Z212" s="30" t="str">
        <f t="shared" si="56"/>
        <v/>
      </c>
      <c r="AA212" s="30" t="str">
        <f t="shared" si="57"/>
        <v>N</v>
      </c>
      <c r="AB212" s="30" t="str">
        <f t="shared" si="58"/>
        <v/>
      </c>
      <c r="AC212" s="30" t="str">
        <f t="shared" si="59"/>
        <v/>
      </c>
      <c r="AD212" s="30" t="str">
        <f t="shared" si="60"/>
        <v/>
      </c>
      <c r="AE212" s="88" t="str">
        <f t="shared" si="61"/>
        <v/>
      </c>
      <c r="AF212" s="30" t="str">
        <f t="shared" si="62"/>
        <v/>
      </c>
      <c r="AG212" s="44" t="str">
        <f t="shared" si="63"/>
        <v/>
      </c>
      <c r="AH212" s="44" t="str">
        <f t="shared" si="63"/>
        <v/>
      </c>
      <c r="AI212" s="96" t="str">
        <f t="shared" si="63"/>
        <v/>
      </c>
    </row>
    <row r="213" spans="1:35" s="44" customFormat="1" x14ac:dyDescent="0.3">
      <c r="A213" s="65"/>
      <c r="B213" s="55" t="str">
        <f t="shared" ca="1" si="49"/>
        <v/>
      </c>
      <c r="C213" s="99"/>
      <c r="D213" s="67"/>
      <c r="E213" s="67"/>
      <c r="F213" s="68"/>
      <c r="G213" s="69"/>
      <c r="H213" s="70"/>
      <c r="I213" s="90" t="str">
        <f t="shared" si="48"/>
        <v/>
      </c>
      <c r="J213" s="57" t="str">
        <f t="shared" si="48"/>
        <v/>
      </c>
      <c r="L213" s="78"/>
      <c r="M213" s="78"/>
      <c r="N213" s="78"/>
      <c r="O213" s="78"/>
      <c r="P213" s="78"/>
      <c r="Q213" s="78"/>
      <c r="R213" s="76"/>
      <c r="S213" s="57" t="str">
        <f t="shared" si="50"/>
        <v/>
      </c>
      <c r="T213" s="81" t="str">
        <f t="shared" si="51"/>
        <v/>
      </c>
      <c r="U213" s="94" t="str">
        <f t="shared" si="52"/>
        <v/>
      </c>
      <c r="W213" s="44" t="str">
        <f t="shared" si="53"/>
        <v/>
      </c>
      <c r="X213" s="44" t="str">
        <f t="shared" si="54"/>
        <v/>
      </c>
      <c r="Y213" s="30" t="str">
        <f t="shared" ca="1" si="55"/>
        <v/>
      </c>
      <c r="Z213" s="30" t="str">
        <f t="shared" si="56"/>
        <v/>
      </c>
      <c r="AA213" s="30" t="str">
        <f t="shared" si="57"/>
        <v>N</v>
      </c>
      <c r="AB213" s="30" t="str">
        <f t="shared" si="58"/>
        <v/>
      </c>
      <c r="AC213" s="30" t="str">
        <f t="shared" si="59"/>
        <v/>
      </c>
      <c r="AD213" s="30" t="str">
        <f t="shared" si="60"/>
        <v/>
      </c>
      <c r="AE213" s="88" t="str">
        <f t="shared" si="61"/>
        <v/>
      </c>
      <c r="AF213" s="30" t="str">
        <f t="shared" si="62"/>
        <v/>
      </c>
      <c r="AG213" s="44" t="str">
        <f t="shared" si="63"/>
        <v/>
      </c>
      <c r="AH213" s="44" t="str">
        <f t="shared" si="63"/>
        <v/>
      </c>
      <c r="AI213" s="96" t="str">
        <f t="shared" si="63"/>
        <v/>
      </c>
    </row>
    <row r="214" spans="1:35" s="44" customFormat="1" x14ac:dyDescent="0.3">
      <c r="A214" s="65"/>
      <c r="B214" s="55" t="str">
        <f t="shared" ca="1" si="49"/>
        <v/>
      </c>
      <c r="C214" s="99"/>
      <c r="D214" s="67"/>
      <c r="E214" s="67"/>
      <c r="F214" s="68"/>
      <c r="G214" s="69"/>
      <c r="H214" s="70"/>
      <c r="I214" s="90" t="str">
        <f t="shared" ref="I214:J277" si="64">AE214</f>
        <v/>
      </c>
      <c r="J214" s="57" t="str">
        <f t="shared" si="64"/>
        <v/>
      </c>
      <c r="L214" s="78"/>
      <c r="M214" s="78"/>
      <c r="N214" s="78"/>
      <c r="O214" s="78"/>
      <c r="P214" s="78"/>
      <c r="Q214" s="78"/>
      <c r="R214" s="76"/>
      <c r="S214" s="57" t="str">
        <f t="shared" si="50"/>
        <v/>
      </c>
      <c r="T214" s="81" t="str">
        <f t="shared" si="51"/>
        <v/>
      </c>
      <c r="U214" s="94" t="str">
        <f t="shared" si="52"/>
        <v/>
      </c>
      <c r="W214" s="44" t="str">
        <f t="shared" si="53"/>
        <v/>
      </c>
      <c r="X214" s="44" t="str">
        <f t="shared" si="54"/>
        <v/>
      </c>
      <c r="Y214" s="30" t="str">
        <f t="shared" ca="1" si="55"/>
        <v/>
      </c>
      <c r="Z214" s="30" t="str">
        <f t="shared" si="56"/>
        <v/>
      </c>
      <c r="AA214" s="30" t="str">
        <f t="shared" si="57"/>
        <v>N</v>
      </c>
      <c r="AB214" s="30" t="str">
        <f t="shared" si="58"/>
        <v/>
      </c>
      <c r="AC214" s="30" t="str">
        <f t="shared" si="59"/>
        <v/>
      </c>
      <c r="AD214" s="30" t="str">
        <f t="shared" si="60"/>
        <v/>
      </c>
      <c r="AE214" s="88" t="str">
        <f t="shared" si="61"/>
        <v/>
      </c>
      <c r="AF214" s="30" t="str">
        <f t="shared" si="62"/>
        <v/>
      </c>
      <c r="AG214" s="44" t="str">
        <f t="shared" si="63"/>
        <v/>
      </c>
      <c r="AH214" s="44" t="str">
        <f t="shared" si="63"/>
        <v/>
      </c>
      <c r="AI214" s="96" t="str">
        <f t="shared" si="63"/>
        <v/>
      </c>
    </row>
    <row r="215" spans="1:35" s="44" customFormat="1" x14ac:dyDescent="0.3">
      <c r="A215" s="65"/>
      <c r="B215" s="55" t="str">
        <f t="shared" ca="1" si="49"/>
        <v/>
      </c>
      <c r="C215" s="99"/>
      <c r="D215" s="67"/>
      <c r="E215" s="67"/>
      <c r="F215" s="68"/>
      <c r="G215" s="69"/>
      <c r="H215" s="70"/>
      <c r="I215" s="90" t="str">
        <f t="shared" si="64"/>
        <v/>
      </c>
      <c r="J215" s="57" t="str">
        <f t="shared" si="64"/>
        <v/>
      </c>
      <c r="L215" s="78"/>
      <c r="M215" s="78"/>
      <c r="N215" s="78"/>
      <c r="O215" s="78"/>
      <c r="P215" s="78"/>
      <c r="Q215" s="78"/>
      <c r="R215" s="76"/>
      <c r="S215" s="57" t="str">
        <f t="shared" si="50"/>
        <v/>
      </c>
      <c r="T215" s="81" t="str">
        <f t="shared" si="51"/>
        <v/>
      </c>
      <c r="U215" s="94" t="str">
        <f t="shared" si="52"/>
        <v/>
      </c>
      <c r="W215" s="44" t="str">
        <f t="shared" si="53"/>
        <v/>
      </c>
      <c r="X215" s="44" t="str">
        <f t="shared" si="54"/>
        <v/>
      </c>
      <c r="Y215" s="30" t="str">
        <f t="shared" ca="1" si="55"/>
        <v/>
      </c>
      <c r="Z215" s="30" t="str">
        <f t="shared" si="56"/>
        <v/>
      </c>
      <c r="AA215" s="30" t="str">
        <f t="shared" si="57"/>
        <v>N</v>
      </c>
      <c r="AB215" s="30" t="str">
        <f t="shared" si="58"/>
        <v/>
      </c>
      <c r="AC215" s="30" t="str">
        <f t="shared" si="59"/>
        <v/>
      </c>
      <c r="AD215" s="30" t="str">
        <f t="shared" si="60"/>
        <v/>
      </c>
      <c r="AE215" s="88" t="str">
        <f t="shared" si="61"/>
        <v/>
      </c>
      <c r="AF215" s="30" t="str">
        <f t="shared" si="62"/>
        <v/>
      </c>
      <c r="AG215" s="44" t="str">
        <f t="shared" si="63"/>
        <v/>
      </c>
      <c r="AH215" s="44" t="str">
        <f t="shared" si="63"/>
        <v/>
      </c>
      <c r="AI215" s="96" t="str">
        <f t="shared" si="63"/>
        <v/>
      </c>
    </row>
    <row r="216" spans="1:35" s="44" customFormat="1" x14ac:dyDescent="0.3">
      <c r="A216" s="65"/>
      <c r="B216" s="55" t="str">
        <f t="shared" ca="1" si="49"/>
        <v/>
      </c>
      <c r="C216" s="99"/>
      <c r="D216" s="67"/>
      <c r="E216" s="67"/>
      <c r="F216" s="68"/>
      <c r="G216" s="69"/>
      <c r="H216" s="70"/>
      <c r="I216" s="90" t="str">
        <f t="shared" si="64"/>
        <v/>
      </c>
      <c r="J216" s="57" t="str">
        <f t="shared" si="64"/>
        <v/>
      </c>
      <c r="L216" s="78"/>
      <c r="M216" s="78"/>
      <c r="N216" s="78"/>
      <c r="O216" s="78"/>
      <c r="P216" s="78"/>
      <c r="Q216" s="78"/>
      <c r="R216" s="76"/>
      <c r="S216" s="57" t="str">
        <f t="shared" si="50"/>
        <v/>
      </c>
      <c r="T216" s="81" t="str">
        <f t="shared" si="51"/>
        <v/>
      </c>
      <c r="U216" s="94" t="str">
        <f t="shared" si="52"/>
        <v/>
      </c>
      <c r="W216" s="44" t="str">
        <f t="shared" si="53"/>
        <v/>
      </c>
      <c r="X216" s="44" t="str">
        <f t="shared" si="54"/>
        <v/>
      </c>
      <c r="Y216" s="30" t="str">
        <f t="shared" ca="1" si="55"/>
        <v/>
      </c>
      <c r="Z216" s="30" t="str">
        <f t="shared" si="56"/>
        <v/>
      </c>
      <c r="AA216" s="30" t="str">
        <f t="shared" si="57"/>
        <v>N</v>
      </c>
      <c r="AB216" s="30" t="str">
        <f t="shared" si="58"/>
        <v/>
      </c>
      <c r="AC216" s="30" t="str">
        <f t="shared" si="59"/>
        <v/>
      </c>
      <c r="AD216" s="30" t="str">
        <f t="shared" si="60"/>
        <v/>
      </c>
      <c r="AE216" s="88" t="str">
        <f t="shared" si="61"/>
        <v/>
      </c>
      <c r="AF216" s="30" t="str">
        <f t="shared" si="62"/>
        <v/>
      </c>
      <c r="AG216" s="44" t="str">
        <f t="shared" si="63"/>
        <v/>
      </c>
      <c r="AH216" s="44" t="str">
        <f t="shared" si="63"/>
        <v/>
      </c>
      <c r="AI216" s="96" t="str">
        <f t="shared" si="63"/>
        <v/>
      </c>
    </row>
    <row r="217" spans="1:35" s="44" customFormat="1" x14ac:dyDescent="0.3">
      <c r="A217" s="65"/>
      <c r="B217" s="55" t="str">
        <f t="shared" ca="1" si="49"/>
        <v/>
      </c>
      <c r="C217" s="99"/>
      <c r="D217" s="67"/>
      <c r="E217" s="67"/>
      <c r="F217" s="68"/>
      <c r="G217" s="69"/>
      <c r="H217" s="70"/>
      <c r="I217" s="90" t="str">
        <f t="shared" si="64"/>
        <v/>
      </c>
      <c r="J217" s="57" t="str">
        <f t="shared" si="64"/>
        <v/>
      </c>
      <c r="L217" s="78"/>
      <c r="M217" s="78"/>
      <c r="N217" s="78"/>
      <c r="O217" s="78"/>
      <c r="P217" s="78"/>
      <c r="Q217" s="78"/>
      <c r="R217" s="76"/>
      <c r="S217" s="57" t="str">
        <f t="shared" si="50"/>
        <v/>
      </c>
      <c r="T217" s="81" t="str">
        <f t="shared" si="51"/>
        <v/>
      </c>
      <c r="U217" s="94" t="str">
        <f t="shared" si="52"/>
        <v/>
      </c>
      <c r="W217" s="44" t="str">
        <f t="shared" si="53"/>
        <v/>
      </c>
      <c r="X217" s="44" t="str">
        <f t="shared" si="54"/>
        <v/>
      </c>
      <c r="Y217" s="30" t="str">
        <f t="shared" ca="1" si="55"/>
        <v/>
      </c>
      <c r="Z217" s="30" t="str">
        <f t="shared" si="56"/>
        <v/>
      </c>
      <c r="AA217" s="30" t="str">
        <f t="shared" si="57"/>
        <v>N</v>
      </c>
      <c r="AB217" s="30" t="str">
        <f t="shared" si="58"/>
        <v/>
      </c>
      <c r="AC217" s="30" t="str">
        <f t="shared" si="59"/>
        <v/>
      </c>
      <c r="AD217" s="30" t="str">
        <f t="shared" si="60"/>
        <v/>
      </c>
      <c r="AE217" s="88" t="str">
        <f t="shared" si="61"/>
        <v/>
      </c>
      <c r="AF217" s="30" t="str">
        <f t="shared" si="62"/>
        <v/>
      </c>
      <c r="AG217" s="44" t="str">
        <f t="shared" si="63"/>
        <v/>
      </c>
      <c r="AH217" s="44" t="str">
        <f t="shared" si="63"/>
        <v/>
      </c>
      <c r="AI217" s="96" t="str">
        <f t="shared" si="63"/>
        <v/>
      </c>
    </row>
    <row r="218" spans="1:35" s="44" customFormat="1" x14ac:dyDescent="0.3">
      <c r="A218" s="65"/>
      <c r="B218" s="55" t="str">
        <f t="shared" ca="1" si="49"/>
        <v/>
      </c>
      <c r="C218" s="99"/>
      <c r="D218" s="67"/>
      <c r="E218" s="67"/>
      <c r="F218" s="68"/>
      <c r="G218" s="69"/>
      <c r="H218" s="70"/>
      <c r="I218" s="90" t="str">
        <f t="shared" si="64"/>
        <v/>
      </c>
      <c r="J218" s="57" t="str">
        <f t="shared" si="64"/>
        <v/>
      </c>
      <c r="L218" s="78"/>
      <c r="M218" s="78"/>
      <c r="N218" s="78"/>
      <c r="O218" s="78"/>
      <c r="P218" s="78"/>
      <c r="Q218" s="78"/>
      <c r="R218" s="76"/>
      <c r="S218" s="57" t="str">
        <f t="shared" si="50"/>
        <v/>
      </c>
      <c r="T218" s="81" t="str">
        <f t="shared" si="51"/>
        <v/>
      </c>
      <c r="U218" s="94" t="str">
        <f t="shared" si="52"/>
        <v/>
      </c>
      <c r="W218" s="44" t="str">
        <f t="shared" si="53"/>
        <v/>
      </c>
      <c r="X218" s="44" t="str">
        <f t="shared" si="54"/>
        <v/>
      </c>
      <c r="Y218" s="30" t="str">
        <f t="shared" ca="1" si="55"/>
        <v/>
      </c>
      <c r="Z218" s="30" t="str">
        <f t="shared" si="56"/>
        <v/>
      </c>
      <c r="AA218" s="30" t="str">
        <f t="shared" si="57"/>
        <v>N</v>
      </c>
      <c r="AB218" s="30" t="str">
        <f t="shared" si="58"/>
        <v/>
      </c>
      <c r="AC218" s="30" t="str">
        <f t="shared" si="59"/>
        <v/>
      </c>
      <c r="AD218" s="30" t="str">
        <f t="shared" si="60"/>
        <v/>
      </c>
      <c r="AE218" s="88" t="str">
        <f t="shared" si="61"/>
        <v/>
      </c>
      <c r="AF218" s="30" t="str">
        <f t="shared" si="62"/>
        <v/>
      </c>
      <c r="AG218" s="44" t="str">
        <f t="shared" si="63"/>
        <v/>
      </c>
      <c r="AH218" s="44" t="str">
        <f t="shared" si="63"/>
        <v/>
      </c>
      <c r="AI218" s="96" t="str">
        <f t="shared" si="63"/>
        <v/>
      </c>
    </row>
    <row r="219" spans="1:35" s="44" customFormat="1" x14ac:dyDescent="0.3">
      <c r="A219" s="65"/>
      <c r="B219" s="55" t="str">
        <f t="shared" ca="1" si="49"/>
        <v/>
      </c>
      <c r="C219" s="99"/>
      <c r="D219" s="67"/>
      <c r="E219" s="67"/>
      <c r="F219" s="68"/>
      <c r="G219" s="69"/>
      <c r="H219" s="70"/>
      <c r="I219" s="90" t="str">
        <f t="shared" si="64"/>
        <v/>
      </c>
      <c r="J219" s="57" t="str">
        <f t="shared" si="64"/>
        <v/>
      </c>
      <c r="L219" s="78"/>
      <c r="M219" s="78"/>
      <c r="N219" s="78"/>
      <c r="O219" s="78"/>
      <c r="P219" s="78"/>
      <c r="Q219" s="78"/>
      <c r="R219" s="76"/>
      <c r="S219" s="57" t="str">
        <f t="shared" si="50"/>
        <v/>
      </c>
      <c r="T219" s="81" t="str">
        <f t="shared" si="51"/>
        <v/>
      </c>
      <c r="U219" s="94" t="str">
        <f t="shared" si="52"/>
        <v/>
      </c>
      <c r="W219" s="44" t="str">
        <f t="shared" si="53"/>
        <v/>
      </c>
      <c r="X219" s="44" t="str">
        <f t="shared" si="54"/>
        <v/>
      </c>
      <c r="Y219" s="30" t="str">
        <f t="shared" ca="1" si="55"/>
        <v/>
      </c>
      <c r="Z219" s="30" t="str">
        <f t="shared" si="56"/>
        <v/>
      </c>
      <c r="AA219" s="30" t="str">
        <f t="shared" si="57"/>
        <v>N</v>
      </c>
      <c r="AB219" s="30" t="str">
        <f t="shared" si="58"/>
        <v/>
      </c>
      <c r="AC219" s="30" t="str">
        <f t="shared" si="59"/>
        <v/>
      </c>
      <c r="AD219" s="30" t="str">
        <f t="shared" si="60"/>
        <v/>
      </c>
      <c r="AE219" s="88" t="str">
        <f t="shared" si="61"/>
        <v/>
      </c>
      <c r="AF219" s="30" t="str">
        <f t="shared" si="62"/>
        <v/>
      </c>
      <c r="AG219" s="44" t="str">
        <f t="shared" si="63"/>
        <v/>
      </c>
      <c r="AH219" s="44" t="str">
        <f t="shared" si="63"/>
        <v/>
      </c>
      <c r="AI219" s="96" t="str">
        <f t="shared" si="63"/>
        <v/>
      </c>
    </row>
    <row r="220" spans="1:35" s="44" customFormat="1" x14ac:dyDescent="0.3">
      <c r="A220" s="65"/>
      <c r="B220" s="55" t="str">
        <f t="shared" ca="1" si="49"/>
        <v/>
      </c>
      <c r="C220" s="99"/>
      <c r="D220" s="67"/>
      <c r="E220" s="67"/>
      <c r="F220" s="68"/>
      <c r="G220" s="69"/>
      <c r="H220" s="70"/>
      <c r="I220" s="90" t="str">
        <f t="shared" si="64"/>
        <v/>
      </c>
      <c r="J220" s="57" t="str">
        <f t="shared" si="64"/>
        <v/>
      </c>
      <c r="L220" s="78"/>
      <c r="M220" s="78"/>
      <c r="N220" s="78"/>
      <c r="O220" s="78"/>
      <c r="P220" s="78"/>
      <c r="Q220" s="78"/>
      <c r="R220" s="76"/>
      <c r="S220" s="57" t="str">
        <f t="shared" si="50"/>
        <v/>
      </c>
      <c r="T220" s="81" t="str">
        <f t="shared" si="51"/>
        <v/>
      </c>
      <c r="U220" s="94" t="str">
        <f t="shared" si="52"/>
        <v/>
      </c>
      <c r="W220" s="44" t="str">
        <f t="shared" si="53"/>
        <v/>
      </c>
      <c r="X220" s="44" t="str">
        <f t="shared" si="54"/>
        <v/>
      </c>
      <c r="Y220" s="30" t="str">
        <f t="shared" ca="1" si="55"/>
        <v/>
      </c>
      <c r="Z220" s="30" t="str">
        <f t="shared" si="56"/>
        <v/>
      </c>
      <c r="AA220" s="30" t="str">
        <f t="shared" si="57"/>
        <v>N</v>
      </c>
      <c r="AB220" s="30" t="str">
        <f t="shared" si="58"/>
        <v/>
      </c>
      <c r="AC220" s="30" t="str">
        <f t="shared" si="59"/>
        <v/>
      </c>
      <c r="AD220" s="30" t="str">
        <f t="shared" si="60"/>
        <v/>
      </c>
      <c r="AE220" s="88" t="str">
        <f t="shared" si="61"/>
        <v/>
      </c>
      <c r="AF220" s="30" t="str">
        <f t="shared" si="62"/>
        <v/>
      </c>
      <c r="AG220" s="44" t="str">
        <f t="shared" si="63"/>
        <v/>
      </c>
      <c r="AH220" s="44" t="str">
        <f t="shared" si="63"/>
        <v/>
      </c>
      <c r="AI220" s="96" t="str">
        <f t="shared" si="63"/>
        <v/>
      </c>
    </row>
    <row r="221" spans="1:35" s="44" customFormat="1" x14ac:dyDescent="0.3">
      <c r="A221" s="65"/>
      <c r="B221" s="55" t="str">
        <f t="shared" ca="1" si="49"/>
        <v/>
      </c>
      <c r="C221" s="99"/>
      <c r="D221" s="67"/>
      <c r="E221" s="67"/>
      <c r="F221" s="68"/>
      <c r="G221" s="69"/>
      <c r="H221" s="70"/>
      <c r="I221" s="90" t="str">
        <f t="shared" si="64"/>
        <v/>
      </c>
      <c r="J221" s="57" t="str">
        <f t="shared" si="64"/>
        <v/>
      </c>
      <c r="L221" s="78"/>
      <c r="M221" s="78"/>
      <c r="N221" s="78"/>
      <c r="O221" s="78"/>
      <c r="P221" s="78"/>
      <c r="Q221" s="78"/>
      <c r="R221" s="76"/>
      <c r="S221" s="57" t="str">
        <f t="shared" si="50"/>
        <v/>
      </c>
      <c r="T221" s="81" t="str">
        <f t="shared" si="51"/>
        <v/>
      </c>
      <c r="U221" s="94" t="str">
        <f t="shared" si="52"/>
        <v/>
      </c>
      <c r="W221" s="44" t="str">
        <f t="shared" si="53"/>
        <v/>
      </c>
      <c r="X221" s="44" t="str">
        <f t="shared" si="54"/>
        <v/>
      </c>
      <c r="Y221" s="30" t="str">
        <f t="shared" ca="1" si="55"/>
        <v/>
      </c>
      <c r="Z221" s="30" t="str">
        <f t="shared" si="56"/>
        <v/>
      </c>
      <c r="AA221" s="30" t="str">
        <f t="shared" si="57"/>
        <v>N</v>
      </c>
      <c r="AB221" s="30" t="str">
        <f t="shared" si="58"/>
        <v/>
      </c>
      <c r="AC221" s="30" t="str">
        <f t="shared" si="59"/>
        <v/>
      </c>
      <c r="AD221" s="30" t="str">
        <f t="shared" si="60"/>
        <v/>
      </c>
      <c r="AE221" s="88" t="str">
        <f t="shared" si="61"/>
        <v/>
      </c>
      <c r="AF221" s="30" t="str">
        <f t="shared" si="62"/>
        <v/>
      </c>
      <c r="AG221" s="44" t="str">
        <f t="shared" si="63"/>
        <v/>
      </c>
      <c r="AH221" s="44" t="str">
        <f t="shared" si="63"/>
        <v/>
      </c>
      <c r="AI221" s="96" t="str">
        <f t="shared" si="63"/>
        <v/>
      </c>
    </row>
    <row r="222" spans="1:35" s="44" customFormat="1" x14ac:dyDescent="0.3">
      <c r="A222" s="65"/>
      <c r="B222" s="55" t="str">
        <f t="shared" ca="1" si="49"/>
        <v/>
      </c>
      <c r="C222" s="99"/>
      <c r="D222" s="67"/>
      <c r="E222" s="67"/>
      <c r="F222" s="68"/>
      <c r="G222" s="69"/>
      <c r="H222" s="70"/>
      <c r="I222" s="90" t="str">
        <f t="shared" si="64"/>
        <v/>
      </c>
      <c r="J222" s="57" t="str">
        <f t="shared" si="64"/>
        <v/>
      </c>
      <c r="L222" s="78"/>
      <c r="M222" s="78"/>
      <c r="N222" s="78"/>
      <c r="O222" s="78"/>
      <c r="P222" s="78"/>
      <c r="Q222" s="78"/>
      <c r="R222" s="76"/>
      <c r="S222" s="57" t="str">
        <f t="shared" si="50"/>
        <v/>
      </c>
      <c r="T222" s="81" t="str">
        <f t="shared" si="51"/>
        <v/>
      </c>
      <c r="U222" s="94" t="str">
        <f t="shared" si="52"/>
        <v/>
      </c>
      <c r="W222" s="44" t="str">
        <f t="shared" si="53"/>
        <v/>
      </c>
      <c r="X222" s="44" t="str">
        <f t="shared" si="54"/>
        <v/>
      </c>
      <c r="Y222" s="30" t="str">
        <f t="shared" ca="1" si="55"/>
        <v/>
      </c>
      <c r="Z222" s="30" t="str">
        <f t="shared" si="56"/>
        <v/>
      </c>
      <c r="AA222" s="30" t="str">
        <f t="shared" si="57"/>
        <v>N</v>
      </c>
      <c r="AB222" s="30" t="str">
        <f t="shared" si="58"/>
        <v/>
      </c>
      <c r="AC222" s="30" t="str">
        <f t="shared" si="59"/>
        <v/>
      </c>
      <c r="AD222" s="30" t="str">
        <f t="shared" si="60"/>
        <v/>
      </c>
      <c r="AE222" s="88" t="str">
        <f t="shared" si="61"/>
        <v/>
      </c>
      <c r="AF222" s="30" t="str">
        <f t="shared" si="62"/>
        <v/>
      </c>
      <c r="AG222" s="44" t="str">
        <f t="shared" si="63"/>
        <v/>
      </c>
      <c r="AH222" s="44" t="str">
        <f t="shared" si="63"/>
        <v/>
      </c>
      <c r="AI222" s="96" t="str">
        <f t="shared" si="63"/>
        <v/>
      </c>
    </row>
    <row r="223" spans="1:35" s="44" customFormat="1" x14ac:dyDescent="0.3">
      <c r="A223" s="65"/>
      <c r="B223" s="55" t="str">
        <f t="shared" ca="1" si="49"/>
        <v/>
      </c>
      <c r="C223" s="99"/>
      <c r="D223" s="67"/>
      <c r="E223" s="67"/>
      <c r="F223" s="68"/>
      <c r="G223" s="69"/>
      <c r="H223" s="70"/>
      <c r="I223" s="90" t="str">
        <f t="shared" si="64"/>
        <v/>
      </c>
      <c r="J223" s="57" t="str">
        <f t="shared" si="64"/>
        <v/>
      </c>
      <c r="L223" s="78"/>
      <c r="M223" s="78"/>
      <c r="N223" s="78"/>
      <c r="O223" s="78"/>
      <c r="P223" s="78"/>
      <c r="Q223" s="78"/>
      <c r="R223" s="76"/>
      <c r="S223" s="57" t="str">
        <f t="shared" si="50"/>
        <v/>
      </c>
      <c r="T223" s="81" t="str">
        <f t="shared" si="51"/>
        <v/>
      </c>
      <c r="U223" s="94" t="str">
        <f t="shared" si="52"/>
        <v/>
      </c>
      <c r="W223" s="44" t="str">
        <f t="shared" si="53"/>
        <v/>
      </c>
      <c r="X223" s="44" t="str">
        <f t="shared" si="54"/>
        <v/>
      </c>
      <c r="Y223" s="30" t="str">
        <f t="shared" ca="1" si="55"/>
        <v/>
      </c>
      <c r="Z223" s="30" t="str">
        <f t="shared" si="56"/>
        <v/>
      </c>
      <c r="AA223" s="30" t="str">
        <f t="shared" si="57"/>
        <v>N</v>
      </c>
      <c r="AB223" s="30" t="str">
        <f t="shared" si="58"/>
        <v/>
      </c>
      <c r="AC223" s="30" t="str">
        <f t="shared" si="59"/>
        <v/>
      </c>
      <c r="AD223" s="30" t="str">
        <f t="shared" si="60"/>
        <v/>
      </c>
      <c r="AE223" s="88" t="str">
        <f t="shared" si="61"/>
        <v/>
      </c>
      <c r="AF223" s="30" t="str">
        <f t="shared" si="62"/>
        <v/>
      </c>
      <c r="AG223" s="44" t="str">
        <f t="shared" si="63"/>
        <v/>
      </c>
      <c r="AH223" s="44" t="str">
        <f t="shared" si="63"/>
        <v/>
      </c>
      <c r="AI223" s="96" t="str">
        <f t="shared" si="63"/>
        <v/>
      </c>
    </row>
    <row r="224" spans="1:35" s="44" customFormat="1" x14ac:dyDescent="0.3">
      <c r="A224" s="65"/>
      <c r="B224" s="55" t="str">
        <f t="shared" ca="1" si="49"/>
        <v/>
      </c>
      <c r="C224" s="99"/>
      <c r="D224" s="67"/>
      <c r="E224" s="67"/>
      <c r="F224" s="68"/>
      <c r="G224" s="69"/>
      <c r="H224" s="70"/>
      <c r="I224" s="90" t="str">
        <f t="shared" si="64"/>
        <v/>
      </c>
      <c r="J224" s="57" t="str">
        <f t="shared" si="64"/>
        <v/>
      </c>
      <c r="L224" s="78"/>
      <c r="M224" s="78"/>
      <c r="N224" s="78"/>
      <c r="O224" s="78"/>
      <c r="P224" s="78"/>
      <c r="Q224" s="78"/>
      <c r="R224" s="76"/>
      <c r="S224" s="57" t="str">
        <f t="shared" si="50"/>
        <v/>
      </c>
      <c r="T224" s="81" t="str">
        <f t="shared" si="51"/>
        <v/>
      </c>
      <c r="U224" s="94" t="str">
        <f t="shared" si="52"/>
        <v/>
      </c>
      <c r="W224" s="44" t="str">
        <f t="shared" si="53"/>
        <v/>
      </c>
      <c r="X224" s="44" t="str">
        <f t="shared" si="54"/>
        <v/>
      </c>
      <c r="Y224" s="30" t="str">
        <f t="shared" ca="1" si="55"/>
        <v/>
      </c>
      <c r="Z224" s="30" t="str">
        <f t="shared" si="56"/>
        <v/>
      </c>
      <c r="AA224" s="30" t="str">
        <f t="shared" si="57"/>
        <v>N</v>
      </c>
      <c r="AB224" s="30" t="str">
        <f t="shared" si="58"/>
        <v/>
      </c>
      <c r="AC224" s="30" t="str">
        <f t="shared" si="59"/>
        <v/>
      </c>
      <c r="AD224" s="30" t="str">
        <f t="shared" si="60"/>
        <v/>
      </c>
      <c r="AE224" s="88" t="str">
        <f t="shared" si="61"/>
        <v/>
      </c>
      <c r="AF224" s="30" t="str">
        <f t="shared" si="62"/>
        <v/>
      </c>
      <c r="AG224" s="44" t="str">
        <f t="shared" si="63"/>
        <v/>
      </c>
      <c r="AH224" s="44" t="str">
        <f t="shared" si="63"/>
        <v/>
      </c>
      <c r="AI224" s="96" t="str">
        <f t="shared" si="63"/>
        <v/>
      </c>
    </row>
    <row r="225" spans="1:35" s="44" customFormat="1" x14ac:dyDescent="0.3">
      <c r="A225" s="65"/>
      <c r="B225" s="55" t="str">
        <f t="shared" ca="1" si="49"/>
        <v/>
      </c>
      <c r="C225" s="99"/>
      <c r="D225" s="67"/>
      <c r="E225" s="67"/>
      <c r="F225" s="68"/>
      <c r="G225" s="69"/>
      <c r="H225" s="70"/>
      <c r="I225" s="90" t="str">
        <f t="shared" si="64"/>
        <v/>
      </c>
      <c r="J225" s="57" t="str">
        <f t="shared" si="64"/>
        <v/>
      </c>
      <c r="L225" s="78"/>
      <c r="M225" s="78"/>
      <c r="N225" s="78"/>
      <c r="O225" s="78"/>
      <c r="P225" s="78"/>
      <c r="Q225" s="78"/>
      <c r="R225" s="76"/>
      <c r="S225" s="57" t="str">
        <f t="shared" si="50"/>
        <v/>
      </c>
      <c r="T225" s="81" t="str">
        <f t="shared" si="51"/>
        <v/>
      </c>
      <c r="U225" s="94" t="str">
        <f t="shared" si="52"/>
        <v/>
      </c>
      <c r="W225" s="44" t="str">
        <f t="shared" si="53"/>
        <v/>
      </c>
      <c r="X225" s="44" t="str">
        <f t="shared" si="54"/>
        <v/>
      </c>
      <c r="Y225" s="30" t="str">
        <f t="shared" ca="1" si="55"/>
        <v/>
      </c>
      <c r="Z225" s="30" t="str">
        <f t="shared" si="56"/>
        <v/>
      </c>
      <c r="AA225" s="30" t="str">
        <f t="shared" si="57"/>
        <v>N</v>
      </c>
      <c r="AB225" s="30" t="str">
        <f t="shared" si="58"/>
        <v/>
      </c>
      <c r="AC225" s="30" t="str">
        <f t="shared" si="59"/>
        <v/>
      </c>
      <c r="AD225" s="30" t="str">
        <f t="shared" si="60"/>
        <v/>
      </c>
      <c r="AE225" s="88" t="str">
        <f t="shared" si="61"/>
        <v/>
      </c>
      <c r="AF225" s="30" t="str">
        <f t="shared" si="62"/>
        <v/>
      </c>
      <c r="AG225" s="44" t="str">
        <f t="shared" si="63"/>
        <v/>
      </c>
      <c r="AH225" s="44" t="str">
        <f t="shared" si="63"/>
        <v/>
      </c>
      <c r="AI225" s="96" t="str">
        <f t="shared" si="63"/>
        <v/>
      </c>
    </row>
    <row r="226" spans="1:35" s="44" customFormat="1" x14ac:dyDescent="0.3">
      <c r="A226" s="65"/>
      <c r="B226" s="55" t="str">
        <f t="shared" ca="1" si="49"/>
        <v/>
      </c>
      <c r="C226" s="99"/>
      <c r="D226" s="67"/>
      <c r="E226" s="67"/>
      <c r="F226" s="68"/>
      <c r="G226" s="69"/>
      <c r="H226" s="70"/>
      <c r="I226" s="90" t="str">
        <f t="shared" si="64"/>
        <v/>
      </c>
      <c r="J226" s="57" t="str">
        <f t="shared" si="64"/>
        <v/>
      </c>
      <c r="L226" s="78"/>
      <c r="M226" s="78"/>
      <c r="N226" s="78"/>
      <c r="O226" s="78"/>
      <c r="P226" s="78"/>
      <c r="Q226" s="78"/>
      <c r="R226" s="76"/>
      <c r="S226" s="57" t="str">
        <f t="shared" si="50"/>
        <v/>
      </c>
      <c r="T226" s="81" t="str">
        <f t="shared" si="51"/>
        <v/>
      </c>
      <c r="U226" s="94" t="str">
        <f t="shared" si="52"/>
        <v/>
      </c>
      <c r="W226" s="44" t="str">
        <f t="shared" si="53"/>
        <v/>
      </c>
      <c r="X226" s="44" t="str">
        <f t="shared" si="54"/>
        <v/>
      </c>
      <c r="Y226" s="30" t="str">
        <f t="shared" ca="1" si="55"/>
        <v/>
      </c>
      <c r="Z226" s="30" t="str">
        <f t="shared" si="56"/>
        <v/>
      </c>
      <c r="AA226" s="30" t="str">
        <f t="shared" si="57"/>
        <v>N</v>
      </c>
      <c r="AB226" s="30" t="str">
        <f t="shared" si="58"/>
        <v/>
      </c>
      <c r="AC226" s="30" t="str">
        <f t="shared" si="59"/>
        <v/>
      </c>
      <c r="AD226" s="30" t="str">
        <f t="shared" si="60"/>
        <v/>
      </c>
      <c r="AE226" s="88" t="str">
        <f t="shared" si="61"/>
        <v/>
      </c>
      <c r="AF226" s="30" t="str">
        <f t="shared" si="62"/>
        <v/>
      </c>
      <c r="AG226" s="44" t="str">
        <f t="shared" si="63"/>
        <v/>
      </c>
      <c r="AH226" s="44" t="str">
        <f t="shared" si="63"/>
        <v/>
      </c>
      <c r="AI226" s="96" t="str">
        <f t="shared" si="63"/>
        <v/>
      </c>
    </row>
    <row r="227" spans="1:35" s="44" customFormat="1" x14ac:dyDescent="0.3">
      <c r="A227" s="65"/>
      <c r="B227" s="55" t="str">
        <f t="shared" ca="1" si="49"/>
        <v/>
      </c>
      <c r="C227" s="99"/>
      <c r="D227" s="67"/>
      <c r="E227" s="67"/>
      <c r="F227" s="68"/>
      <c r="G227" s="69"/>
      <c r="H227" s="70"/>
      <c r="I227" s="90" t="str">
        <f t="shared" si="64"/>
        <v/>
      </c>
      <c r="J227" s="57" t="str">
        <f t="shared" si="64"/>
        <v/>
      </c>
      <c r="L227" s="78"/>
      <c r="M227" s="78"/>
      <c r="N227" s="78"/>
      <c r="O227" s="78"/>
      <c r="P227" s="78"/>
      <c r="Q227" s="78"/>
      <c r="R227" s="76"/>
      <c r="S227" s="57" t="str">
        <f t="shared" si="50"/>
        <v/>
      </c>
      <c r="T227" s="81" t="str">
        <f t="shared" si="51"/>
        <v/>
      </c>
      <c r="U227" s="94" t="str">
        <f t="shared" si="52"/>
        <v/>
      </c>
      <c r="W227" s="44" t="str">
        <f t="shared" si="53"/>
        <v/>
      </c>
      <c r="X227" s="44" t="str">
        <f t="shared" si="54"/>
        <v/>
      </c>
      <c r="Y227" s="30" t="str">
        <f t="shared" ca="1" si="55"/>
        <v/>
      </c>
      <c r="Z227" s="30" t="str">
        <f t="shared" si="56"/>
        <v/>
      </c>
      <c r="AA227" s="30" t="str">
        <f t="shared" si="57"/>
        <v>N</v>
      </c>
      <c r="AB227" s="30" t="str">
        <f t="shared" si="58"/>
        <v/>
      </c>
      <c r="AC227" s="30" t="str">
        <f t="shared" si="59"/>
        <v/>
      </c>
      <c r="AD227" s="30" t="str">
        <f t="shared" si="60"/>
        <v/>
      </c>
      <c r="AE227" s="88" t="str">
        <f t="shared" si="61"/>
        <v/>
      </c>
      <c r="AF227" s="30" t="str">
        <f t="shared" si="62"/>
        <v/>
      </c>
      <c r="AG227" s="44" t="str">
        <f t="shared" si="63"/>
        <v/>
      </c>
      <c r="AH227" s="44" t="str">
        <f t="shared" si="63"/>
        <v/>
      </c>
      <c r="AI227" s="96" t="str">
        <f t="shared" si="63"/>
        <v/>
      </c>
    </row>
    <row r="228" spans="1:35" s="44" customFormat="1" x14ac:dyDescent="0.3">
      <c r="A228" s="65"/>
      <c r="B228" s="55" t="str">
        <f t="shared" ca="1" si="49"/>
        <v/>
      </c>
      <c r="C228" s="99"/>
      <c r="D228" s="67"/>
      <c r="E228" s="67"/>
      <c r="F228" s="68"/>
      <c r="G228" s="69"/>
      <c r="H228" s="70"/>
      <c r="I228" s="90" t="str">
        <f t="shared" si="64"/>
        <v/>
      </c>
      <c r="J228" s="57" t="str">
        <f t="shared" si="64"/>
        <v/>
      </c>
      <c r="L228" s="78"/>
      <c r="M228" s="78"/>
      <c r="N228" s="78"/>
      <c r="O228" s="78"/>
      <c r="P228" s="78"/>
      <c r="Q228" s="78"/>
      <c r="R228" s="76"/>
      <c r="S228" s="57" t="str">
        <f t="shared" si="50"/>
        <v/>
      </c>
      <c r="T228" s="81" t="str">
        <f t="shared" si="51"/>
        <v/>
      </c>
      <c r="U228" s="94" t="str">
        <f t="shared" si="52"/>
        <v/>
      </c>
      <c r="W228" s="44" t="str">
        <f t="shared" si="53"/>
        <v/>
      </c>
      <c r="X228" s="44" t="str">
        <f t="shared" si="54"/>
        <v/>
      </c>
      <c r="Y228" s="30" t="str">
        <f t="shared" ca="1" si="55"/>
        <v/>
      </c>
      <c r="Z228" s="30" t="str">
        <f t="shared" si="56"/>
        <v/>
      </c>
      <c r="AA228" s="30" t="str">
        <f t="shared" si="57"/>
        <v>N</v>
      </c>
      <c r="AB228" s="30" t="str">
        <f t="shared" si="58"/>
        <v/>
      </c>
      <c r="AC228" s="30" t="str">
        <f t="shared" si="59"/>
        <v/>
      </c>
      <c r="AD228" s="30" t="str">
        <f t="shared" si="60"/>
        <v/>
      </c>
      <c r="AE228" s="88" t="str">
        <f t="shared" si="61"/>
        <v/>
      </c>
      <c r="AF228" s="30" t="str">
        <f t="shared" si="62"/>
        <v/>
      </c>
      <c r="AG228" s="44" t="str">
        <f t="shared" si="63"/>
        <v/>
      </c>
      <c r="AH228" s="44" t="str">
        <f t="shared" si="63"/>
        <v/>
      </c>
      <c r="AI228" s="96" t="str">
        <f t="shared" si="63"/>
        <v/>
      </c>
    </row>
    <row r="229" spans="1:35" s="44" customFormat="1" x14ac:dyDescent="0.3">
      <c r="A229" s="65"/>
      <c r="B229" s="55" t="str">
        <f t="shared" ca="1" si="49"/>
        <v/>
      </c>
      <c r="C229" s="99"/>
      <c r="D229" s="67"/>
      <c r="E229" s="67"/>
      <c r="F229" s="68"/>
      <c r="G229" s="69"/>
      <c r="H229" s="70"/>
      <c r="I229" s="90" t="str">
        <f t="shared" si="64"/>
        <v/>
      </c>
      <c r="J229" s="57" t="str">
        <f t="shared" si="64"/>
        <v/>
      </c>
      <c r="L229" s="78"/>
      <c r="M229" s="78"/>
      <c r="N229" s="78"/>
      <c r="O229" s="78"/>
      <c r="P229" s="78"/>
      <c r="Q229" s="78"/>
      <c r="R229" s="76"/>
      <c r="S229" s="57" t="str">
        <f t="shared" si="50"/>
        <v/>
      </c>
      <c r="T229" s="81" t="str">
        <f t="shared" si="51"/>
        <v/>
      </c>
      <c r="U229" s="94" t="str">
        <f t="shared" si="52"/>
        <v/>
      </c>
      <c r="W229" s="44" t="str">
        <f t="shared" si="53"/>
        <v/>
      </c>
      <c r="X229" s="44" t="str">
        <f t="shared" si="54"/>
        <v/>
      </c>
      <c r="Y229" s="30" t="str">
        <f t="shared" ca="1" si="55"/>
        <v/>
      </c>
      <c r="Z229" s="30" t="str">
        <f t="shared" si="56"/>
        <v/>
      </c>
      <c r="AA229" s="30" t="str">
        <f t="shared" si="57"/>
        <v>N</v>
      </c>
      <c r="AB229" s="30" t="str">
        <f t="shared" si="58"/>
        <v/>
      </c>
      <c r="AC229" s="30" t="str">
        <f t="shared" si="59"/>
        <v/>
      </c>
      <c r="AD229" s="30" t="str">
        <f t="shared" si="60"/>
        <v/>
      </c>
      <c r="AE229" s="88" t="str">
        <f t="shared" si="61"/>
        <v/>
      </c>
      <c r="AF229" s="30" t="str">
        <f t="shared" si="62"/>
        <v/>
      </c>
      <c r="AG229" s="44" t="str">
        <f t="shared" si="63"/>
        <v/>
      </c>
      <c r="AH229" s="44" t="str">
        <f t="shared" si="63"/>
        <v/>
      </c>
      <c r="AI229" s="96" t="str">
        <f t="shared" si="63"/>
        <v/>
      </c>
    </row>
    <row r="230" spans="1:35" s="44" customFormat="1" x14ac:dyDescent="0.3">
      <c r="A230" s="65"/>
      <c r="B230" s="55" t="str">
        <f t="shared" ca="1" si="49"/>
        <v/>
      </c>
      <c r="C230" s="99"/>
      <c r="D230" s="67"/>
      <c r="E230" s="67"/>
      <c r="F230" s="68"/>
      <c r="G230" s="69"/>
      <c r="H230" s="70"/>
      <c r="I230" s="90" t="str">
        <f t="shared" si="64"/>
        <v/>
      </c>
      <c r="J230" s="57" t="str">
        <f t="shared" si="64"/>
        <v/>
      </c>
      <c r="L230" s="78"/>
      <c r="M230" s="78"/>
      <c r="N230" s="78"/>
      <c r="O230" s="78"/>
      <c r="P230" s="78"/>
      <c r="Q230" s="78"/>
      <c r="R230" s="76"/>
      <c r="S230" s="57" t="str">
        <f t="shared" si="50"/>
        <v/>
      </c>
      <c r="T230" s="81" t="str">
        <f t="shared" si="51"/>
        <v/>
      </c>
      <c r="U230" s="94" t="str">
        <f t="shared" si="52"/>
        <v/>
      </c>
      <c r="W230" s="44" t="str">
        <f t="shared" si="53"/>
        <v/>
      </c>
      <c r="X230" s="44" t="str">
        <f t="shared" si="54"/>
        <v/>
      </c>
      <c r="Y230" s="30" t="str">
        <f t="shared" ca="1" si="55"/>
        <v/>
      </c>
      <c r="Z230" s="30" t="str">
        <f t="shared" si="56"/>
        <v/>
      </c>
      <c r="AA230" s="30" t="str">
        <f t="shared" si="57"/>
        <v>N</v>
      </c>
      <c r="AB230" s="30" t="str">
        <f t="shared" si="58"/>
        <v/>
      </c>
      <c r="AC230" s="30" t="str">
        <f t="shared" si="59"/>
        <v/>
      </c>
      <c r="AD230" s="30" t="str">
        <f t="shared" si="60"/>
        <v/>
      </c>
      <c r="AE230" s="88" t="str">
        <f t="shared" si="61"/>
        <v/>
      </c>
      <c r="AF230" s="30" t="str">
        <f t="shared" si="62"/>
        <v/>
      </c>
      <c r="AG230" s="44" t="str">
        <f t="shared" si="63"/>
        <v/>
      </c>
      <c r="AH230" s="44" t="str">
        <f t="shared" si="63"/>
        <v/>
      </c>
      <c r="AI230" s="96" t="str">
        <f t="shared" si="63"/>
        <v/>
      </c>
    </row>
    <row r="231" spans="1:35" s="44" customFormat="1" x14ac:dyDescent="0.3">
      <c r="A231" s="65"/>
      <c r="B231" s="55" t="str">
        <f t="shared" ca="1" si="49"/>
        <v/>
      </c>
      <c r="C231" s="99"/>
      <c r="D231" s="67"/>
      <c r="E231" s="67"/>
      <c r="F231" s="68"/>
      <c r="G231" s="69"/>
      <c r="H231" s="70"/>
      <c r="I231" s="90" t="str">
        <f t="shared" si="64"/>
        <v/>
      </c>
      <c r="J231" s="57" t="str">
        <f t="shared" si="64"/>
        <v/>
      </c>
      <c r="L231" s="78"/>
      <c r="M231" s="78"/>
      <c r="N231" s="78"/>
      <c r="O231" s="78"/>
      <c r="P231" s="78"/>
      <c r="Q231" s="78"/>
      <c r="R231" s="76"/>
      <c r="S231" s="57" t="str">
        <f t="shared" si="50"/>
        <v/>
      </c>
      <c r="T231" s="81" t="str">
        <f t="shared" si="51"/>
        <v/>
      </c>
      <c r="U231" s="94" t="str">
        <f t="shared" si="52"/>
        <v/>
      </c>
      <c r="W231" s="44" t="str">
        <f t="shared" si="53"/>
        <v/>
      </c>
      <c r="X231" s="44" t="str">
        <f t="shared" si="54"/>
        <v/>
      </c>
      <c r="Y231" s="30" t="str">
        <f t="shared" ca="1" si="55"/>
        <v/>
      </c>
      <c r="Z231" s="30" t="str">
        <f t="shared" si="56"/>
        <v/>
      </c>
      <c r="AA231" s="30" t="str">
        <f t="shared" si="57"/>
        <v>N</v>
      </c>
      <c r="AB231" s="30" t="str">
        <f t="shared" si="58"/>
        <v/>
      </c>
      <c r="AC231" s="30" t="str">
        <f t="shared" si="59"/>
        <v/>
      </c>
      <c r="AD231" s="30" t="str">
        <f t="shared" si="60"/>
        <v/>
      </c>
      <c r="AE231" s="88" t="str">
        <f t="shared" si="61"/>
        <v/>
      </c>
      <c r="AF231" s="30" t="str">
        <f t="shared" si="62"/>
        <v/>
      </c>
      <c r="AG231" s="44" t="str">
        <f t="shared" si="63"/>
        <v/>
      </c>
      <c r="AH231" s="44" t="str">
        <f t="shared" si="63"/>
        <v/>
      </c>
      <c r="AI231" s="96" t="str">
        <f t="shared" si="63"/>
        <v/>
      </c>
    </row>
    <row r="232" spans="1:35" s="44" customFormat="1" x14ac:dyDescent="0.3">
      <c r="A232" s="65"/>
      <c r="B232" s="55" t="str">
        <f t="shared" ca="1" si="49"/>
        <v/>
      </c>
      <c r="C232" s="99"/>
      <c r="D232" s="67"/>
      <c r="E232" s="67"/>
      <c r="F232" s="68"/>
      <c r="G232" s="69"/>
      <c r="H232" s="70"/>
      <c r="I232" s="90" t="str">
        <f t="shared" si="64"/>
        <v/>
      </c>
      <c r="J232" s="57" t="str">
        <f t="shared" si="64"/>
        <v/>
      </c>
      <c r="L232" s="78"/>
      <c r="M232" s="78"/>
      <c r="N232" s="78"/>
      <c r="O232" s="78"/>
      <c r="P232" s="78"/>
      <c r="Q232" s="78"/>
      <c r="R232" s="76"/>
      <c r="S232" s="57" t="str">
        <f t="shared" si="50"/>
        <v/>
      </c>
      <c r="T232" s="81" t="str">
        <f t="shared" si="51"/>
        <v/>
      </c>
      <c r="U232" s="94" t="str">
        <f t="shared" si="52"/>
        <v/>
      </c>
      <c r="W232" s="44" t="str">
        <f t="shared" si="53"/>
        <v/>
      </c>
      <c r="X232" s="44" t="str">
        <f t="shared" si="54"/>
        <v/>
      </c>
      <c r="Y232" s="30" t="str">
        <f t="shared" ca="1" si="55"/>
        <v/>
      </c>
      <c r="Z232" s="30" t="str">
        <f t="shared" si="56"/>
        <v/>
      </c>
      <c r="AA232" s="30" t="str">
        <f t="shared" si="57"/>
        <v>N</v>
      </c>
      <c r="AB232" s="30" t="str">
        <f t="shared" si="58"/>
        <v/>
      </c>
      <c r="AC232" s="30" t="str">
        <f t="shared" si="59"/>
        <v/>
      </c>
      <c r="AD232" s="30" t="str">
        <f t="shared" si="60"/>
        <v/>
      </c>
      <c r="AE232" s="88" t="str">
        <f t="shared" si="61"/>
        <v/>
      </c>
      <c r="AF232" s="30" t="str">
        <f t="shared" si="62"/>
        <v/>
      </c>
      <c r="AG232" s="44" t="str">
        <f t="shared" si="63"/>
        <v/>
      </c>
      <c r="AH232" s="44" t="str">
        <f t="shared" si="63"/>
        <v/>
      </c>
      <c r="AI232" s="96" t="str">
        <f t="shared" si="63"/>
        <v/>
      </c>
    </row>
    <row r="233" spans="1:35" s="44" customFormat="1" x14ac:dyDescent="0.3">
      <c r="A233" s="65"/>
      <c r="B233" s="55" t="str">
        <f t="shared" ca="1" si="49"/>
        <v/>
      </c>
      <c r="C233" s="99"/>
      <c r="D233" s="67"/>
      <c r="E233" s="67"/>
      <c r="F233" s="68"/>
      <c r="G233" s="69"/>
      <c r="H233" s="70"/>
      <c r="I233" s="90" t="str">
        <f t="shared" si="64"/>
        <v/>
      </c>
      <c r="J233" s="57" t="str">
        <f t="shared" si="64"/>
        <v/>
      </c>
      <c r="L233" s="78"/>
      <c r="M233" s="78"/>
      <c r="N233" s="78"/>
      <c r="O233" s="78"/>
      <c r="P233" s="78"/>
      <c r="Q233" s="78"/>
      <c r="R233" s="76"/>
      <c r="S233" s="57" t="str">
        <f t="shared" si="50"/>
        <v/>
      </c>
      <c r="T233" s="81" t="str">
        <f t="shared" si="51"/>
        <v/>
      </c>
      <c r="U233" s="94" t="str">
        <f t="shared" si="52"/>
        <v/>
      </c>
      <c r="W233" s="44" t="str">
        <f t="shared" si="53"/>
        <v/>
      </c>
      <c r="X233" s="44" t="str">
        <f t="shared" si="54"/>
        <v/>
      </c>
      <c r="Y233" s="30" t="str">
        <f t="shared" ca="1" si="55"/>
        <v/>
      </c>
      <c r="Z233" s="30" t="str">
        <f t="shared" si="56"/>
        <v/>
      </c>
      <c r="AA233" s="30" t="str">
        <f t="shared" si="57"/>
        <v>N</v>
      </c>
      <c r="AB233" s="30" t="str">
        <f t="shared" si="58"/>
        <v/>
      </c>
      <c r="AC233" s="30" t="str">
        <f t="shared" si="59"/>
        <v/>
      </c>
      <c r="AD233" s="30" t="str">
        <f t="shared" si="60"/>
        <v/>
      </c>
      <c r="AE233" s="88" t="str">
        <f t="shared" si="61"/>
        <v/>
      </c>
      <c r="AF233" s="30" t="str">
        <f t="shared" si="62"/>
        <v/>
      </c>
      <c r="AG233" s="44" t="str">
        <f t="shared" si="63"/>
        <v/>
      </c>
      <c r="AH233" s="44" t="str">
        <f t="shared" si="63"/>
        <v/>
      </c>
      <c r="AI233" s="96" t="str">
        <f t="shared" si="63"/>
        <v/>
      </c>
    </row>
    <row r="234" spans="1:35" s="44" customFormat="1" x14ac:dyDescent="0.3">
      <c r="A234" s="65"/>
      <c r="B234" s="55" t="str">
        <f t="shared" ca="1" si="49"/>
        <v/>
      </c>
      <c r="C234" s="99"/>
      <c r="D234" s="67"/>
      <c r="E234" s="67"/>
      <c r="F234" s="68"/>
      <c r="G234" s="69"/>
      <c r="H234" s="70"/>
      <c r="I234" s="90" t="str">
        <f t="shared" si="64"/>
        <v/>
      </c>
      <c r="J234" s="57" t="str">
        <f t="shared" si="64"/>
        <v/>
      </c>
      <c r="L234" s="78"/>
      <c r="M234" s="78"/>
      <c r="N234" s="78"/>
      <c r="O234" s="78"/>
      <c r="P234" s="78"/>
      <c r="Q234" s="78"/>
      <c r="R234" s="76"/>
      <c r="S234" s="57" t="str">
        <f t="shared" si="50"/>
        <v/>
      </c>
      <c r="T234" s="81" t="str">
        <f t="shared" si="51"/>
        <v/>
      </c>
      <c r="U234" s="94" t="str">
        <f t="shared" si="52"/>
        <v/>
      </c>
      <c r="W234" s="44" t="str">
        <f t="shared" si="53"/>
        <v/>
      </c>
      <c r="X234" s="44" t="str">
        <f t="shared" si="54"/>
        <v/>
      </c>
      <c r="Y234" s="30" t="str">
        <f t="shared" ca="1" si="55"/>
        <v/>
      </c>
      <c r="Z234" s="30" t="str">
        <f t="shared" si="56"/>
        <v/>
      </c>
      <c r="AA234" s="30" t="str">
        <f t="shared" si="57"/>
        <v>N</v>
      </c>
      <c r="AB234" s="30" t="str">
        <f t="shared" si="58"/>
        <v/>
      </c>
      <c r="AC234" s="30" t="str">
        <f t="shared" si="59"/>
        <v/>
      </c>
      <c r="AD234" s="30" t="str">
        <f t="shared" si="60"/>
        <v/>
      </c>
      <c r="AE234" s="88" t="str">
        <f t="shared" si="61"/>
        <v/>
      </c>
      <c r="AF234" s="30" t="str">
        <f t="shared" si="62"/>
        <v/>
      </c>
      <c r="AG234" s="44" t="str">
        <f t="shared" si="63"/>
        <v/>
      </c>
      <c r="AH234" s="44" t="str">
        <f t="shared" si="63"/>
        <v/>
      </c>
      <c r="AI234" s="96" t="str">
        <f t="shared" si="63"/>
        <v/>
      </c>
    </row>
    <row r="235" spans="1:35" s="44" customFormat="1" x14ac:dyDescent="0.3">
      <c r="A235" s="65"/>
      <c r="B235" s="55" t="str">
        <f t="shared" ca="1" si="49"/>
        <v/>
      </c>
      <c r="C235" s="99"/>
      <c r="D235" s="67"/>
      <c r="E235" s="67"/>
      <c r="F235" s="68"/>
      <c r="G235" s="69"/>
      <c r="H235" s="70"/>
      <c r="I235" s="90" t="str">
        <f t="shared" si="64"/>
        <v/>
      </c>
      <c r="J235" s="57" t="str">
        <f t="shared" si="64"/>
        <v/>
      </c>
      <c r="L235" s="78"/>
      <c r="M235" s="78"/>
      <c r="N235" s="78"/>
      <c r="O235" s="78"/>
      <c r="P235" s="78"/>
      <c r="Q235" s="78"/>
      <c r="R235" s="76"/>
      <c r="S235" s="57" t="str">
        <f t="shared" si="50"/>
        <v/>
      </c>
      <c r="T235" s="81" t="str">
        <f t="shared" si="51"/>
        <v/>
      </c>
      <c r="U235" s="94" t="str">
        <f t="shared" si="52"/>
        <v/>
      </c>
      <c r="W235" s="44" t="str">
        <f t="shared" si="53"/>
        <v/>
      </c>
      <c r="X235" s="44" t="str">
        <f t="shared" si="54"/>
        <v/>
      </c>
      <c r="Y235" s="30" t="str">
        <f t="shared" ca="1" si="55"/>
        <v/>
      </c>
      <c r="Z235" s="30" t="str">
        <f t="shared" si="56"/>
        <v/>
      </c>
      <c r="AA235" s="30" t="str">
        <f t="shared" si="57"/>
        <v>N</v>
      </c>
      <c r="AB235" s="30" t="str">
        <f t="shared" si="58"/>
        <v/>
      </c>
      <c r="AC235" s="30" t="str">
        <f t="shared" si="59"/>
        <v/>
      </c>
      <c r="AD235" s="30" t="str">
        <f t="shared" si="60"/>
        <v/>
      </c>
      <c r="AE235" s="88" t="str">
        <f t="shared" si="61"/>
        <v/>
      </c>
      <c r="AF235" s="30" t="str">
        <f t="shared" si="62"/>
        <v/>
      </c>
      <c r="AG235" s="44" t="str">
        <f t="shared" si="63"/>
        <v/>
      </c>
      <c r="AH235" s="44" t="str">
        <f t="shared" si="63"/>
        <v/>
      </c>
      <c r="AI235" s="96" t="str">
        <f t="shared" si="63"/>
        <v/>
      </c>
    </row>
    <row r="236" spans="1:35" s="44" customFormat="1" x14ac:dyDescent="0.3">
      <c r="A236" s="65"/>
      <c r="B236" s="55" t="str">
        <f t="shared" ca="1" si="49"/>
        <v/>
      </c>
      <c r="C236" s="99"/>
      <c r="D236" s="67"/>
      <c r="E236" s="67"/>
      <c r="F236" s="68"/>
      <c r="G236" s="69"/>
      <c r="H236" s="70"/>
      <c r="I236" s="90" t="str">
        <f t="shared" si="64"/>
        <v/>
      </c>
      <c r="J236" s="57" t="str">
        <f t="shared" si="64"/>
        <v/>
      </c>
      <c r="L236" s="78"/>
      <c r="M236" s="78"/>
      <c r="N236" s="78"/>
      <c r="O236" s="78"/>
      <c r="P236" s="78"/>
      <c r="Q236" s="78"/>
      <c r="R236" s="76"/>
      <c r="S236" s="57" t="str">
        <f t="shared" si="50"/>
        <v/>
      </c>
      <c r="T236" s="81" t="str">
        <f t="shared" si="51"/>
        <v/>
      </c>
      <c r="U236" s="94" t="str">
        <f t="shared" si="52"/>
        <v/>
      </c>
      <c r="W236" s="44" t="str">
        <f t="shared" si="53"/>
        <v/>
      </c>
      <c r="X236" s="44" t="str">
        <f t="shared" si="54"/>
        <v/>
      </c>
      <c r="Y236" s="30" t="str">
        <f t="shared" ca="1" si="55"/>
        <v/>
      </c>
      <c r="Z236" s="30" t="str">
        <f t="shared" si="56"/>
        <v/>
      </c>
      <c r="AA236" s="30" t="str">
        <f t="shared" si="57"/>
        <v>N</v>
      </c>
      <c r="AB236" s="30" t="str">
        <f t="shared" si="58"/>
        <v/>
      </c>
      <c r="AC236" s="30" t="str">
        <f t="shared" si="59"/>
        <v/>
      </c>
      <c r="AD236" s="30" t="str">
        <f t="shared" si="60"/>
        <v/>
      </c>
      <c r="AE236" s="88" t="str">
        <f t="shared" si="61"/>
        <v/>
      </c>
      <c r="AF236" s="30" t="str">
        <f t="shared" si="62"/>
        <v/>
      </c>
      <c r="AG236" s="44" t="str">
        <f t="shared" si="63"/>
        <v/>
      </c>
      <c r="AH236" s="44" t="str">
        <f t="shared" si="63"/>
        <v/>
      </c>
      <c r="AI236" s="96" t="str">
        <f t="shared" si="63"/>
        <v/>
      </c>
    </row>
    <row r="237" spans="1:35" s="44" customFormat="1" x14ac:dyDescent="0.3">
      <c r="A237" s="65"/>
      <c r="B237" s="55" t="str">
        <f t="shared" ca="1" si="49"/>
        <v/>
      </c>
      <c r="C237" s="99"/>
      <c r="D237" s="67"/>
      <c r="E237" s="67"/>
      <c r="F237" s="68"/>
      <c r="G237" s="69"/>
      <c r="H237" s="70"/>
      <c r="I237" s="90" t="str">
        <f t="shared" si="64"/>
        <v/>
      </c>
      <c r="J237" s="57" t="str">
        <f t="shared" si="64"/>
        <v/>
      </c>
      <c r="L237" s="78"/>
      <c r="M237" s="78"/>
      <c r="N237" s="78"/>
      <c r="O237" s="78"/>
      <c r="P237" s="78"/>
      <c r="Q237" s="78"/>
      <c r="R237" s="76"/>
      <c r="S237" s="57" t="str">
        <f t="shared" si="50"/>
        <v/>
      </c>
      <c r="T237" s="81" t="str">
        <f t="shared" si="51"/>
        <v/>
      </c>
      <c r="U237" s="94" t="str">
        <f t="shared" si="52"/>
        <v/>
      </c>
      <c r="W237" s="44" t="str">
        <f t="shared" si="53"/>
        <v/>
      </c>
      <c r="X237" s="44" t="str">
        <f t="shared" si="54"/>
        <v/>
      </c>
      <c r="Y237" s="30" t="str">
        <f t="shared" ca="1" si="55"/>
        <v/>
      </c>
      <c r="Z237" s="30" t="str">
        <f t="shared" si="56"/>
        <v/>
      </c>
      <c r="AA237" s="30" t="str">
        <f t="shared" si="57"/>
        <v>N</v>
      </c>
      <c r="AB237" s="30" t="str">
        <f t="shared" si="58"/>
        <v/>
      </c>
      <c r="AC237" s="30" t="str">
        <f t="shared" si="59"/>
        <v/>
      </c>
      <c r="AD237" s="30" t="str">
        <f t="shared" si="60"/>
        <v/>
      </c>
      <c r="AE237" s="88" t="str">
        <f t="shared" si="61"/>
        <v/>
      </c>
      <c r="AF237" s="30" t="str">
        <f t="shared" si="62"/>
        <v/>
      </c>
      <c r="AG237" s="44" t="str">
        <f t="shared" si="63"/>
        <v/>
      </c>
      <c r="AH237" s="44" t="str">
        <f t="shared" si="63"/>
        <v/>
      </c>
      <c r="AI237" s="96" t="str">
        <f t="shared" si="63"/>
        <v/>
      </c>
    </row>
    <row r="238" spans="1:35" s="44" customFormat="1" x14ac:dyDescent="0.3">
      <c r="A238" s="65"/>
      <c r="B238" s="55" t="str">
        <f t="shared" ca="1" si="49"/>
        <v/>
      </c>
      <c r="C238" s="99"/>
      <c r="D238" s="67"/>
      <c r="E238" s="67"/>
      <c r="F238" s="68"/>
      <c r="G238" s="69"/>
      <c r="H238" s="70"/>
      <c r="I238" s="90" t="str">
        <f t="shared" si="64"/>
        <v/>
      </c>
      <c r="J238" s="57" t="str">
        <f t="shared" si="64"/>
        <v/>
      </c>
      <c r="L238" s="78"/>
      <c r="M238" s="78"/>
      <c r="N238" s="78"/>
      <c r="O238" s="78"/>
      <c r="P238" s="78"/>
      <c r="Q238" s="78"/>
      <c r="R238" s="76"/>
      <c r="S238" s="57" t="str">
        <f t="shared" si="50"/>
        <v/>
      </c>
      <c r="T238" s="81" t="str">
        <f t="shared" si="51"/>
        <v/>
      </c>
      <c r="U238" s="94" t="str">
        <f t="shared" si="52"/>
        <v/>
      </c>
      <c r="W238" s="44" t="str">
        <f t="shared" si="53"/>
        <v/>
      </c>
      <c r="X238" s="44" t="str">
        <f t="shared" si="54"/>
        <v/>
      </c>
      <c r="Y238" s="30" t="str">
        <f t="shared" ca="1" si="55"/>
        <v/>
      </c>
      <c r="Z238" s="30" t="str">
        <f t="shared" si="56"/>
        <v/>
      </c>
      <c r="AA238" s="30" t="str">
        <f t="shared" si="57"/>
        <v>N</v>
      </c>
      <c r="AB238" s="30" t="str">
        <f t="shared" si="58"/>
        <v/>
      </c>
      <c r="AC238" s="30" t="str">
        <f t="shared" si="59"/>
        <v/>
      </c>
      <c r="AD238" s="30" t="str">
        <f t="shared" si="60"/>
        <v/>
      </c>
      <c r="AE238" s="88" t="str">
        <f t="shared" si="61"/>
        <v/>
      </c>
      <c r="AF238" s="30" t="str">
        <f t="shared" si="62"/>
        <v/>
      </c>
      <c r="AG238" s="44" t="str">
        <f t="shared" si="63"/>
        <v/>
      </c>
      <c r="AH238" s="44" t="str">
        <f t="shared" si="63"/>
        <v/>
      </c>
      <c r="AI238" s="96" t="str">
        <f t="shared" si="63"/>
        <v/>
      </c>
    </row>
    <row r="239" spans="1:35" s="44" customFormat="1" x14ac:dyDescent="0.3">
      <c r="A239" s="65"/>
      <c r="B239" s="55" t="str">
        <f t="shared" ca="1" si="49"/>
        <v/>
      </c>
      <c r="C239" s="99"/>
      <c r="D239" s="67"/>
      <c r="E239" s="67"/>
      <c r="F239" s="68"/>
      <c r="G239" s="69"/>
      <c r="H239" s="70"/>
      <c r="I239" s="90" t="str">
        <f t="shared" si="64"/>
        <v/>
      </c>
      <c r="J239" s="57" t="str">
        <f t="shared" si="64"/>
        <v/>
      </c>
      <c r="L239" s="78"/>
      <c r="M239" s="78"/>
      <c r="N239" s="78"/>
      <c r="O239" s="78"/>
      <c r="P239" s="78"/>
      <c r="Q239" s="78"/>
      <c r="R239" s="76"/>
      <c r="S239" s="57" t="str">
        <f t="shared" si="50"/>
        <v/>
      </c>
      <c r="T239" s="81" t="str">
        <f t="shared" si="51"/>
        <v/>
      </c>
      <c r="U239" s="94" t="str">
        <f t="shared" si="52"/>
        <v/>
      </c>
      <c r="W239" s="44" t="str">
        <f t="shared" si="53"/>
        <v/>
      </c>
      <c r="X239" s="44" t="str">
        <f t="shared" si="54"/>
        <v/>
      </c>
      <c r="Y239" s="30" t="str">
        <f t="shared" ca="1" si="55"/>
        <v/>
      </c>
      <c r="Z239" s="30" t="str">
        <f t="shared" si="56"/>
        <v/>
      </c>
      <c r="AA239" s="30" t="str">
        <f t="shared" si="57"/>
        <v>N</v>
      </c>
      <c r="AB239" s="30" t="str">
        <f t="shared" si="58"/>
        <v/>
      </c>
      <c r="AC239" s="30" t="str">
        <f t="shared" si="59"/>
        <v/>
      </c>
      <c r="AD239" s="30" t="str">
        <f t="shared" si="60"/>
        <v/>
      </c>
      <c r="AE239" s="88" t="str">
        <f t="shared" si="61"/>
        <v/>
      </c>
      <c r="AF239" s="30" t="str">
        <f t="shared" si="62"/>
        <v/>
      </c>
      <c r="AG239" s="44" t="str">
        <f t="shared" si="63"/>
        <v/>
      </c>
      <c r="AH239" s="44" t="str">
        <f t="shared" si="63"/>
        <v/>
      </c>
      <c r="AI239" s="96" t="str">
        <f t="shared" si="63"/>
        <v/>
      </c>
    </row>
    <row r="240" spans="1:35" s="44" customFormat="1" x14ac:dyDescent="0.3">
      <c r="A240" s="65"/>
      <c r="B240" s="55" t="str">
        <f t="shared" ca="1" si="49"/>
        <v/>
      </c>
      <c r="C240" s="99"/>
      <c r="D240" s="67"/>
      <c r="E240" s="67"/>
      <c r="F240" s="68"/>
      <c r="G240" s="69"/>
      <c r="H240" s="70"/>
      <c r="I240" s="90" t="str">
        <f t="shared" si="64"/>
        <v/>
      </c>
      <c r="J240" s="57" t="str">
        <f t="shared" si="64"/>
        <v/>
      </c>
      <c r="L240" s="78"/>
      <c r="M240" s="78"/>
      <c r="N240" s="78"/>
      <c r="O240" s="78"/>
      <c r="P240" s="78"/>
      <c r="Q240" s="78"/>
      <c r="R240" s="76"/>
      <c r="S240" s="57" t="str">
        <f t="shared" si="50"/>
        <v/>
      </c>
      <c r="T240" s="81" t="str">
        <f t="shared" si="51"/>
        <v/>
      </c>
      <c r="U240" s="94" t="str">
        <f t="shared" si="52"/>
        <v/>
      </c>
      <c r="W240" s="44" t="str">
        <f t="shared" si="53"/>
        <v/>
      </c>
      <c r="X240" s="44" t="str">
        <f t="shared" si="54"/>
        <v/>
      </c>
      <c r="Y240" s="30" t="str">
        <f t="shared" ca="1" si="55"/>
        <v/>
      </c>
      <c r="Z240" s="30" t="str">
        <f t="shared" si="56"/>
        <v/>
      </c>
      <c r="AA240" s="30" t="str">
        <f t="shared" si="57"/>
        <v>N</v>
      </c>
      <c r="AB240" s="30" t="str">
        <f t="shared" si="58"/>
        <v/>
      </c>
      <c r="AC240" s="30" t="str">
        <f t="shared" si="59"/>
        <v/>
      </c>
      <c r="AD240" s="30" t="str">
        <f t="shared" si="60"/>
        <v/>
      </c>
      <c r="AE240" s="88" t="str">
        <f t="shared" si="61"/>
        <v/>
      </c>
      <c r="AF240" s="30" t="str">
        <f t="shared" si="62"/>
        <v/>
      </c>
      <c r="AG240" s="44" t="str">
        <f t="shared" si="63"/>
        <v/>
      </c>
      <c r="AH240" s="44" t="str">
        <f t="shared" si="63"/>
        <v/>
      </c>
      <c r="AI240" s="96" t="str">
        <f t="shared" si="63"/>
        <v/>
      </c>
    </row>
    <row r="241" spans="1:35" s="44" customFormat="1" x14ac:dyDescent="0.3">
      <c r="A241" s="65"/>
      <c r="B241" s="55" t="str">
        <f t="shared" ca="1" si="49"/>
        <v/>
      </c>
      <c r="C241" s="99"/>
      <c r="D241" s="67"/>
      <c r="E241" s="67"/>
      <c r="F241" s="68"/>
      <c r="G241" s="69"/>
      <c r="H241" s="70"/>
      <c r="I241" s="90" t="str">
        <f t="shared" si="64"/>
        <v/>
      </c>
      <c r="J241" s="57" t="str">
        <f t="shared" si="64"/>
        <v/>
      </c>
      <c r="L241" s="78"/>
      <c r="M241" s="78"/>
      <c r="N241" s="78"/>
      <c r="O241" s="78"/>
      <c r="P241" s="78"/>
      <c r="Q241" s="78"/>
      <c r="R241" s="76"/>
      <c r="S241" s="57" t="str">
        <f t="shared" si="50"/>
        <v/>
      </c>
      <c r="T241" s="81" t="str">
        <f t="shared" si="51"/>
        <v/>
      </c>
      <c r="U241" s="94" t="str">
        <f t="shared" si="52"/>
        <v/>
      </c>
      <c r="W241" s="44" t="str">
        <f t="shared" si="53"/>
        <v/>
      </c>
      <c r="X241" s="44" t="str">
        <f t="shared" si="54"/>
        <v/>
      </c>
      <c r="Y241" s="30" t="str">
        <f t="shared" ca="1" si="55"/>
        <v/>
      </c>
      <c r="Z241" s="30" t="str">
        <f t="shared" si="56"/>
        <v/>
      </c>
      <c r="AA241" s="30" t="str">
        <f t="shared" si="57"/>
        <v>N</v>
      </c>
      <c r="AB241" s="30" t="str">
        <f t="shared" si="58"/>
        <v/>
      </c>
      <c r="AC241" s="30" t="str">
        <f t="shared" si="59"/>
        <v/>
      </c>
      <c r="AD241" s="30" t="str">
        <f t="shared" si="60"/>
        <v/>
      </c>
      <c r="AE241" s="88" t="str">
        <f t="shared" si="61"/>
        <v/>
      </c>
      <c r="AF241" s="30" t="str">
        <f t="shared" si="62"/>
        <v/>
      </c>
      <c r="AG241" s="44" t="str">
        <f t="shared" si="63"/>
        <v/>
      </c>
      <c r="AH241" s="44" t="str">
        <f t="shared" si="63"/>
        <v/>
      </c>
      <c r="AI241" s="96" t="str">
        <f t="shared" si="63"/>
        <v/>
      </c>
    </row>
    <row r="242" spans="1:35" s="44" customFormat="1" x14ac:dyDescent="0.3">
      <c r="A242" s="65"/>
      <c r="B242" s="55" t="str">
        <f t="shared" ca="1" si="49"/>
        <v/>
      </c>
      <c r="C242" s="99"/>
      <c r="D242" s="67"/>
      <c r="E242" s="67"/>
      <c r="F242" s="68"/>
      <c r="G242" s="69"/>
      <c r="H242" s="70"/>
      <c r="I242" s="90" t="str">
        <f t="shared" si="64"/>
        <v/>
      </c>
      <c r="J242" s="57" t="str">
        <f t="shared" si="64"/>
        <v/>
      </c>
      <c r="L242" s="78"/>
      <c r="M242" s="78"/>
      <c r="N242" s="78"/>
      <c r="O242" s="78"/>
      <c r="P242" s="78"/>
      <c r="Q242" s="78"/>
      <c r="R242" s="76"/>
      <c r="S242" s="57" t="str">
        <f t="shared" si="50"/>
        <v/>
      </c>
      <c r="T242" s="81" t="str">
        <f t="shared" si="51"/>
        <v/>
      </c>
      <c r="U242" s="94" t="str">
        <f t="shared" si="52"/>
        <v/>
      </c>
      <c r="W242" s="44" t="str">
        <f t="shared" si="53"/>
        <v/>
      </c>
      <c r="X242" s="44" t="str">
        <f t="shared" si="54"/>
        <v/>
      </c>
      <c r="Y242" s="30" t="str">
        <f t="shared" ca="1" si="55"/>
        <v/>
      </c>
      <c r="Z242" s="30" t="str">
        <f t="shared" si="56"/>
        <v/>
      </c>
      <c r="AA242" s="30" t="str">
        <f t="shared" si="57"/>
        <v>N</v>
      </c>
      <c r="AB242" s="30" t="str">
        <f t="shared" si="58"/>
        <v/>
      </c>
      <c r="AC242" s="30" t="str">
        <f t="shared" si="59"/>
        <v/>
      </c>
      <c r="AD242" s="30" t="str">
        <f t="shared" si="60"/>
        <v/>
      </c>
      <c r="AE242" s="88" t="str">
        <f t="shared" si="61"/>
        <v/>
      </c>
      <c r="AF242" s="30" t="str">
        <f t="shared" si="62"/>
        <v/>
      </c>
      <c r="AG242" s="44" t="str">
        <f t="shared" si="63"/>
        <v/>
      </c>
      <c r="AH242" s="44" t="str">
        <f t="shared" si="63"/>
        <v/>
      </c>
      <c r="AI242" s="96" t="str">
        <f t="shared" si="63"/>
        <v/>
      </c>
    </row>
    <row r="243" spans="1:35" s="44" customFormat="1" x14ac:dyDescent="0.3">
      <c r="A243" s="65"/>
      <c r="B243" s="55" t="str">
        <f t="shared" ca="1" si="49"/>
        <v/>
      </c>
      <c r="C243" s="99"/>
      <c r="D243" s="67"/>
      <c r="E243" s="67"/>
      <c r="F243" s="68"/>
      <c r="G243" s="69"/>
      <c r="H243" s="70"/>
      <c r="I243" s="90" t="str">
        <f t="shared" si="64"/>
        <v/>
      </c>
      <c r="J243" s="57" t="str">
        <f t="shared" si="64"/>
        <v/>
      </c>
      <c r="L243" s="78"/>
      <c r="M243" s="78"/>
      <c r="N243" s="78"/>
      <c r="O243" s="78"/>
      <c r="P243" s="78"/>
      <c r="Q243" s="78"/>
      <c r="R243" s="76"/>
      <c r="S243" s="57" t="str">
        <f t="shared" si="50"/>
        <v/>
      </c>
      <c r="T243" s="81" t="str">
        <f t="shared" si="51"/>
        <v/>
      </c>
      <c r="U243" s="94" t="str">
        <f t="shared" si="52"/>
        <v/>
      </c>
      <c r="W243" s="44" t="str">
        <f t="shared" si="53"/>
        <v/>
      </c>
      <c r="X243" s="44" t="str">
        <f t="shared" si="54"/>
        <v/>
      </c>
      <c r="Y243" s="30" t="str">
        <f t="shared" ca="1" si="55"/>
        <v/>
      </c>
      <c r="Z243" s="30" t="str">
        <f t="shared" si="56"/>
        <v/>
      </c>
      <c r="AA243" s="30" t="str">
        <f t="shared" si="57"/>
        <v>N</v>
      </c>
      <c r="AB243" s="30" t="str">
        <f t="shared" si="58"/>
        <v/>
      </c>
      <c r="AC243" s="30" t="str">
        <f t="shared" si="59"/>
        <v/>
      </c>
      <c r="AD243" s="30" t="str">
        <f t="shared" si="60"/>
        <v/>
      </c>
      <c r="AE243" s="88" t="str">
        <f t="shared" si="61"/>
        <v/>
      </c>
      <c r="AF243" s="30" t="str">
        <f t="shared" si="62"/>
        <v/>
      </c>
      <c r="AG243" s="44" t="str">
        <f t="shared" si="63"/>
        <v/>
      </c>
      <c r="AH243" s="44" t="str">
        <f t="shared" si="63"/>
        <v/>
      </c>
      <c r="AI243" s="96" t="str">
        <f t="shared" si="63"/>
        <v/>
      </c>
    </row>
    <row r="244" spans="1:35" s="44" customFormat="1" x14ac:dyDescent="0.3">
      <c r="A244" s="65"/>
      <c r="B244" s="55" t="str">
        <f t="shared" ca="1" si="49"/>
        <v/>
      </c>
      <c r="C244" s="99"/>
      <c r="D244" s="67"/>
      <c r="E244" s="67"/>
      <c r="F244" s="68"/>
      <c r="G244" s="69"/>
      <c r="H244" s="70"/>
      <c r="I244" s="90" t="str">
        <f t="shared" si="64"/>
        <v/>
      </c>
      <c r="J244" s="57" t="str">
        <f t="shared" si="64"/>
        <v/>
      </c>
      <c r="L244" s="78"/>
      <c r="M244" s="78"/>
      <c r="N244" s="78"/>
      <c r="O244" s="78"/>
      <c r="P244" s="78"/>
      <c r="Q244" s="78"/>
      <c r="R244" s="76"/>
      <c r="S244" s="57" t="str">
        <f t="shared" si="50"/>
        <v/>
      </c>
      <c r="T244" s="81" t="str">
        <f t="shared" si="51"/>
        <v/>
      </c>
      <c r="U244" s="94" t="str">
        <f t="shared" si="52"/>
        <v/>
      </c>
      <c r="W244" s="44" t="str">
        <f t="shared" si="53"/>
        <v/>
      </c>
      <c r="X244" s="44" t="str">
        <f t="shared" si="54"/>
        <v/>
      </c>
      <c r="Y244" s="30" t="str">
        <f t="shared" ca="1" si="55"/>
        <v/>
      </c>
      <c r="Z244" s="30" t="str">
        <f t="shared" si="56"/>
        <v/>
      </c>
      <c r="AA244" s="30" t="str">
        <f t="shared" si="57"/>
        <v>N</v>
      </c>
      <c r="AB244" s="30" t="str">
        <f t="shared" si="58"/>
        <v/>
      </c>
      <c r="AC244" s="30" t="str">
        <f t="shared" si="59"/>
        <v/>
      </c>
      <c r="AD244" s="30" t="str">
        <f t="shared" si="60"/>
        <v/>
      </c>
      <c r="AE244" s="88" t="str">
        <f t="shared" si="61"/>
        <v/>
      </c>
      <c r="AF244" s="30" t="str">
        <f t="shared" si="62"/>
        <v/>
      </c>
      <c r="AG244" s="44" t="str">
        <f t="shared" si="63"/>
        <v/>
      </c>
      <c r="AH244" s="44" t="str">
        <f t="shared" si="63"/>
        <v/>
      </c>
      <c r="AI244" s="96" t="str">
        <f t="shared" si="63"/>
        <v/>
      </c>
    </row>
    <row r="245" spans="1:35" s="44" customFormat="1" x14ac:dyDescent="0.3">
      <c r="A245" s="65"/>
      <c r="B245" s="55" t="str">
        <f t="shared" ca="1" si="49"/>
        <v/>
      </c>
      <c r="C245" s="99"/>
      <c r="D245" s="67"/>
      <c r="E245" s="67"/>
      <c r="F245" s="68"/>
      <c r="G245" s="69"/>
      <c r="H245" s="70"/>
      <c r="I245" s="90" t="str">
        <f t="shared" si="64"/>
        <v/>
      </c>
      <c r="J245" s="57" t="str">
        <f t="shared" si="64"/>
        <v/>
      </c>
      <c r="L245" s="78"/>
      <c r="M245" s="78"/>
      <c r="N245" s="78"/>
      <c r="O245" s="78"/>
      <c r="P245" s="78"/>
      <c r="Q245" s="78"/>
      <c r="R245" s="76"/>
      <c r="S245" s="57" t="str">
        <f t="shared" si="50"/>
        <v/>
      </c>
      <c r="T245" s="81" t="str">
        <f t="shared" si="51"/>
        <v/>
      </c>
      <c r="U245" s="94" t="str">
        <f t="shared" si="52"/>
        <v/>
      </c>
      <c r="W245" s="44" t="str">
        <f t="shared" si="53"/>
        <v/>
      </c>
      <c r="X245" s="44" t="str">
        <f t="shared" si="54"/>
        <v/>
      </c>
      <c r="Y245" s="30" t="str">
        <f t="shared" ca="1" si="55"/>
        <v/>
      </c>
      <c r="Z245" s="30" t="str">
        <f t="shared" si="56"/>
        <v/>
      </c>
      <c r="AA245" s="30" t="str">
        <f t="shared" si="57"/>
        <v>N</v>
      </c>
      <c r="AB245" s="30" t="str">
        <f t="shared" si="58"/>
        <v/>
      </c>
      <c r="AC245" s="30" t="str">
        <f t="shared" si="59"/>
        <v/>
      </c>
      <c r="AD245" s="30" t="str">
        <f t="shared" si="60"/>
        <v/>
      </c>
      <c r="AE245" s="88" t="str">
        <f t="shared" si="61"/>
        <v/>
      </c>
      <c r="AF245" s="30" t="str">
        <f t="shared" si="62"/>
        <v/>
      </c>
      <c r="AG245" s="44" t="str">
        <f t="shared" si="63"/>
        <v/>
      </c>
      <c r="AH245" s="44" t="str">
        <f t="shared" si="63"/>
        <v/>
      </c>
      <c r="AI245" s="96" t="str">
        <f t="shared" si="63"/>
        <v/>
      </c>
    </row>
    <row r="246" spans="1:35" s="44" customFormat="1" x14ac:dyDescent="0.3">
      <c r="A246" s="65"/>
      <c r="B246" s="55" t="str">
        <f t="shared" ca="1" si="49"/>
        <v/>
      </c>
      <c r="C246" s="99"/>
      <c r="D246" s="67"/>
      <c r="E246" s="67"/>
      <c r="F246" s="68"/>
      <c r="G246" s="69"/>
      <c r="H246" s="70"/>
      <c r="I246" s="90" t="str">
        <f t="shared" si="64"/>
        <v/>
      </c>
      <c r="J246" s="57" t="str">
        <f t="shared" si="64"/>
        <v/>
      </c>
      <c r="L246" s="78"/>
      <c r="M246" s="78"/>
      <c r="N246" s="78"/>
      <c r="O246" s="78"/>
      <c r="P246" s="78"/>
      <c r="Q246" s="78"/>
      <c r="R246" s="76"/>
      <c r="S246" s="57" t="str">
        <f t="shared" si="50"/>
        <v/>
      </c>
      <c r="T246" s="81" t="str">
        <f t="shared" si="51"/>
        <v/>
      </c>
      <c r="U246" s="94" t="str">
        <f t="shared" si="52"/>
        <v/>
      </c>
      <c r="W246" s="44" t="str">
        <f t="shared" si="53"/>
        <v/>
      </c>
      <c r="X246" s="44" t="str">
        <f t="shared" si="54"/>
        <v/>
      </c>
      <c r="Y246" s="30" t="str">
        <f t="shared" ca="1" si="55"/>
        <v/>
      </c>
      <c r="Z246" s="30" t="str">
        <f t="shared" si="56"/>
        <v/>
      </c>
      <c r="AA246" s="30" t="str">
        <f t="shared" si="57"/>
        <v>N</v>
      </c>
      <c r="AB246" s="30" t="str">
        <f t="shared" si="58"/>
        <v/>
      </c>
      <c r="AC246" s="30" t="str">
        <f t="shared" si="59"/>
        <v/>
      </c>
      <c r="AD246" s="30" t="str">
        <f t="shared" si="60"/>
        <v/>
      </c>
      <c r="AE246" s="88" t="str">
        <f t="shared" si="61"/>
        <v/>
      </c>
      <c r="AF246" s="30" t="str">
        <f t="shared" si="62"/>
        <v/>
      </c>
      <c r="AG246" s="44" t="str">
        <f t="shared" si="63"/>
        <v/>
      </c>
      <c r="AH246" s="44" t="str">
        <f t="shared" si="63"/>
        <v/>
      </c>
      <c r="AI246" s="96" t="str">
        <f t="shared" si="63"/>
        <v/>
      </c>
    </row>
    <row r="247" spans="1:35" s="44" customFormat="1" x14ac:dyDescent="0.3">
      <c r="A247" s="65"/>
      <c r="B247" s="55" t="str">
        <f t="shared" ca="1" si="49"/>
        <v/>
      </c>
      <c r="C247" s="99"/>
      <c r="D247" s="67"/>
      <c r="E247" s="67"/>
      <c r="F247" s="68"/>
      <c r="G247" s="69"/>
      <c r="H247" s="70"/>
      <c r="I247" s="90" t="str">
        <f t="shared" si="64"/>
        <v/>
      </c>
      <c r="J247" s="57" t="str">
        <f t="shared" si="64"/>
        <v/>
      </c>
      <c r="L247" s="78"/>
      <c r="M247" s="78"/>
      <c r="N247" s="78"/>
      <c r="O247" s="78"/>
      <c r="P247" s="78"/>
      <c r="Q247" s="78"/>
      <c r="R247" s="76"/>
      <c r="S247" s="57" t="str">
        <f t="shared" si="50"/>
        <v/>
      </c>
      <c r="T247" s="81" t="str">
        <f t="shared" si="51"/>
        <v/>
      </c>
      <c r="U247" s="94" t="str">
        <f t="shared" si="52"/>
        <v/>
      </c>
      <c r="W247" s="44" t="str">
        <f t="shared" si="53"/>
        <v/>
      </c>
      <c r="X247" s="44" t="str">
        <f t="shared" si="54"/>
        <v/>
      </c>
      <c r="Y247" s="30" t="str">
        <f t="shared" ca="1" si="55"/>
        <v/>
      </c>
      <c r="Z247" s="30" t="str">
        <f t="shared" si="56"/>
        <v/>
      </c>
      <c r="AA247" s="30" t="str">
        <f t="shared" si="57"/>
        <v>N</v>
      </c>
      <c r="AB247" s="30" t="str">
        <f t="shared" si="58"/>
        <v/>
      </c>
      <c r="AC247" s="30" t="str">
        <f t="shared" si="59"/>
        <v/>
      </c>
      <c r="AD247" s="30" t="str">
        <f t="shared" si="60"/>
        <v/>
      </c>
      <c r="AE247" s="88" t="str">
        <f t="shared" si="61"/>
        <v/>
      </c>
      <c r="AF247" s="30" t="str">
        <f t="shared" si="62"/>
        <v/>
      </c>
      <c r="AG247" s="44" t="str">
        <f t="shared" si="63"/>
        <v/>
      </c>
      <c r="AH247" s="44" t="str">
        <f t="shared" si="63"/>
        <v/>
      </c>
      <c r="AI247" s="96" t="str">
        <f t="shared" si="63"/>
        <v/>
      </c>
    </row>
    <row r="248" spans="1:35" s="44" customFormat="1" x14ac:dyDescent="0.3">
      <c r="A248" s="65"/>
      <c r="B248" s="55" t="str">
        <f t="shared" ca="1" si="49"/>
        <v/>
      </c>
      <c r="C248" s="99"/>
      <c r="D248" s="67"/>
      <c r="E248" s="67"/>
      <c r="F248" s="68"/>
      <c r="G248" s="69"/>
      <c r="H248" s="70"/>
      <c r="I248" s="90" t="str">
        <f t="shared" si="64"/>
        <v/>
      </c>
      <c r="J248" s="57" t="str">
        <f t="shared" si="64"/>
        <v/>
      </c>
      <c r="L248" s="78"/>
      <c r="M248" s="78"/>
      <c r="N248" s="78"/>
      <c r="O248" s="78"/>
      <c r="P248" s="78"/>
      <c r="Q248" s="78"/>
      <c r="R248" s="76"/>
      <c r="S248" s="57" t="str">
        <f t="shared" si="50"/>
        <v/>
      </c>
      <c r="T248" s="81" t="str">
        <f t="shared" si="51"/>
        <v/>
      </c>
      <c r="U248" s="94" t="str">
        <f t="shared" si="52"/>
        <v/>
      </c>
      <c r="W248" s="44" t="str">
        <f t="shared" si="53"/>
        <v/>
      </c>
      <c r="X248" s="44" t="str">
        <f t="shared" si="54"/>
        <v/>
      </c>
      <c r="Y248" s="30" t="str">
        <f t="shared" ca="1" si="55"/>
        <v/>
      </c>
      <c r="Z248" s="30" t="str">
        <f t="shared" si="56"/>
        <v/>
      </c>
      <c r="AA248" s="30" t="str">
        <f t="shared" si="57"/>
        <v>N</v>
      </c>
      <c r="AB248" s="30" t="str">
        <f t="shared" si="58"/>
        <v/>
      </c>
      <c r="AC248" s="30" t="str">
        <f t="shared" si="59"/>
        <v/>
      </c>
      <c r="AD248" s="30" t="str">
        <f t="shared" si="60"/>
        <v/>
      </c>
      <c r="AE248" s="88" t="str">
        <f t="shared" si="61"/>
        <v/>
      </c>
      <c r="AF248" s="30" t="str">
        <f t="shared" si="62"/>
        <v/>
      </c>
      <c r="AG248" s="44" t="str">
        <f t="shared" si="63"/>
        <v/>
      </c>
      <c r="AH248" s="44" t="str">
        <f t="shared" si="63"/>
        <v/>
      </c>
      <c r="AI248" s="96" t="str">
        <f t="shared" si="63"/>
        <v/>
      </c>
    </row>
    <row r="249" spans="1:35" s="44" customFormat="1" x14ac:dyDescent="0.3">
      <c r="A249" s="65"/>
      <c r="B249" s="55" t="str">
        <f t="shared" ca="1" si="49"/>
        <v/>
      </c>
      <c r="C249" s="99"/>
      <c r="D249" s="67"/>
      <c r="E249" s="67"/>
      <c r="F249" s="68"/>
      <c r="G249" s="69"/>
      <c r="H249" s="70"/>
      <c r="I249" s="90" t="str">
        <f t="shared" si="64"/>
        <v/>
      </c>
      <c r="J249" s="57" t="str">
        <f t="shared" si="64"/>
        <v/>
      </c>
      <c r="L249" s="78"/>
      <c r="M249" s="78"/>
      <c r="N249" s="78"/>
      <c r="O249" s="78"/>
      <c r="P249" s="78"/>
      <c r="Q249" s="78"/>
      <c r="R249" s="76"/>
      <c r="S249" s="57" t="str">
        <f t="shared" si="50"/>
        <v/>
      </c>
      <c r="T249" s="81" t="str">
        <f t="shared" si="51"/>
        <v/>
      </c>
      <c r="U249" s="94" t="str">
        <f t="shared" si="52"/>
        <v/>
      </c>
      <c r="W249" s="44" t="str">
        <f t="shared" si="53"/>
        <v/>
      </c>
      <c r="X249" s="44" t="str">
        <f t="shared" si="54"/>
        <v/>
      </c>
      <c r="Y249" s="30" t="str">
        <f t="shared" ca="1" si="55"/>
        <v/>
      </c>
      <c r="Z249" s="30" t="str">
        <f t="shared" si="56"/>
        <v/>
      </c>
      <c r="AA249" s="30" t="str">
        <f t="shared" si="57"/>
        <v>N</v>
      </c>
      <c r="AB249" s="30" t="str">
        <f t="shared" si="58"/>
        <v/>
      </c>
      <c r="AC249" s="30" t="str">
        <f t="shared" si="59"/>
        <v/>
      </c>
      <c r="AD249" s="30" t="str">
        <f t="shared" si="60"/>
        <v/>
      </c>
      <c r="AE249" s="88" t="str">
        <f t="shared" si="61"/>
        <v/>
      </c>
      <c r="AF249" s="30" t="str">
        <f t="shared" si="62"/>
        <v/>
      </c>
      <c r="AG249" s="44" t="str">
        <f t="shared" si="63"/>
        <v/>
      </c>
      <c r="AH249" s="44" t="str">
        <f t="shared" si="63"/>
        <v/>
      </c>
      <c r="AI249" s="96" t="str">
        <f t="shared" si="63"/>
        <v/>
      </c>
    </row>
    <row r="250" spans="1:35" s="44" customFormat="1" x14ac:dyDescent="0.3">
      <c r="A250" s="65"/>
      <c r="B250" s="55" t="str">
        <f t="shared" ca="1" si="49"/>
        <v/>
      </c>
      <c r="C250" s="99"/>
      <c r="D250" s="67"/>
      <c r="E250" s="67"/>
      <c r="F250" s="68"/>
      <c r="G250" s="69"/>
      <c r="H250" s="70"/>
      <c r="I250" s="90" t="str">
        <f t="shared" si="64"/>
        <v/>
      </c>
      <c r="J250" s="57" t="str">
        <f t="shared" si="64"/>
        <v/>
      </c>
      <c r="L250" s="78"/>
      <c r="M250" s="78"/>
      <c r="N250" s="78"/>
      <c r="O250" s="78"/>
      <c r="P250" s="78"/>
      <c r="Q250" s="78"/>
      <c r="R250" s="76"/>
      <c r="S250" s="57" t="str">
        <f t="shared" si="50"/>
        <v/>
      </c>
      <c r="T250" s="81" t="str">
        <f t="shared" si="51"/>
        <v/>
      </c>
      <c r="U250" s="94" t="str">
        <f t="shared" si="52"/>
        <v/>
      </c>
      <c r="W250" s="44" t="str">
        <f t="shared" si="53"/>
        <v/>
      </c>
      <c r="X250" s="44" t="str">
        <f t="shared" si="54"/>
        <v/>
      </c>
      <c r="Y250" s="30" t="str">
        <f t="shared" ca="1" si="55"/>
        <v/>
      </c>
      <c r="Z250" s="30" t="str">
        <f t="shared" si="56"/>
        <v/>
      </c>
      <c r="AA250" s="30" t="str">
        <f t="shared" si="57"/>
        <v>N</v>
      </c>
      <c r="AB250" s="30" t="str">
        <f t="shared" si="58"/>
        <v/>
      </c>
      <c r="AC250" s="30" t="str">
        <f t="shared" si="59"/>
        <v/>
      </c>
      <c r="AD250" s="30" t="str">
        <f t="shared" si="60"/>
        <v/>
      </c>
      <c r="AE250" s="88" t="str">
        <f t="shared" si="61"/>
        <v/>
      </c>
      <c r="AF250" s="30" t="str">
        <f t="shared" si="62"/>
        <v/>
      </c>
      <c r="AG250" s="44" t="str">
        <f t="shared" si="63"/>
        <v/>
      </c>
      <c r="AH250" s="44" t="str">
        <f t="shared" si="63"/>
        <v/>
      </c>
      <c r="AI250" s="96" t="str">
        <f t="shared" si="63"/>
        <v/>
      </c>
    </row>
    <row r="251" spans="1:35" s="44" customFormat="1" x14ac:dyDescent="0.3">
      <c r="A251" s="65"/>
      <c r="B251" s="55" t="str">
        <f t="shared" ca="1" si="49"/>
        <v/>
      </c>
      <c r="C251" s="99"/>
      <c r="D251" s="67"/>
      <c r="E251" s="67"/>
      <c r="F251" s="68"/>
      <c r="G251" s="69"/>
      <c r="H251" s="70"/>
      <c r="I251" s="90" t="str">
        <f t="shared" si="64"/>
        <v/>
      </c>
      <c r="J251" s="57" t="str">
        <f t="shared" si="64"/>
        <v/>
      </c>
      <c r="L251" s="78"/>
      <c r="M251" s="78"/>
      <c r="N251" s="78"/>
      <c r="O251" s="78"/>
      <c r="P251" s="78"/>
      <c r="Q251" s="78"/>
      <c r="R251" s="76"/>
      <c r="S251" s="57" t="str">
        <f t="shared" si="50"/>
        <v/>
      </c>
      <c r="T251" s="81" t="str">
        <f t="shared" si="51"/>
        <v/>
      </c>
      <c r="U251" s="94" t="str">
        <f t="shared" si="52"/>
        <v/>
      </c>
      <c r="W251" s="44" t="str">
        <f t="shared" si="53"/>
        <v/>
      </c>
      <c r="X251" s="44" t="str">
        <f t="shared" si="54"/>
        <v/>
      </c>
      <c r="Y251" s="30" t="str">
        <f t="shared" ca="1" si="55"/>
        <v/>
      </c>
      <c r="Z251" s="30" t="str">
        <f t="shared" si="56"/>
        <v/>
      </c>
      <c r="AA251" s="30" t="str">
        <f t="shared" si="57"/>
        <v>N</v>
      </c>
      <c r="AB251" s="30" t="str">
        <f t="shared" si="58"/>
        <v/>
      </c>
      <c r="AC251" s="30" t="str">
        <f t="shared" si="59"/>
        <v/>
      </c>
      <c r="AD251" s="30" t="str">
        <f t="shared" si="60"/>
        <v/>
      </c>
      <c r="AE251" s="88" t="str">
        <f t="shared" si="61"/>
        <v/>
      </c>
      <c r="AF251" s="30" t="str">
        <f t="shared" si="62"/>
        <v/>
      </c>
      <c r="AG251" s="44" t="str">
        <f t="shared" si="63"/>
        <v/>
      </c>
      <c r="AH251" s="44" t="str">
        <f t="shared" si="63"/>
        <v/>
      </c>
      <c r="AI251" s="96" t="str">
        <f t="shared" si="63"/>
        <v/>
      </c>
    </row>
    <row r="252" spans="1:35" s="44" customFormat="1" x14ac:dyDescent="0.3">
      <c r="A252" s="65"/>
      <c r="B252" s="55" t="str">
        <f t="shared" ca="1" si="49"/>
        <v/>
      </c>
      <c r="C252" s="99"/>
      <c r="D252" s="67"/>
      <c r="E252" s="67"/>
      <c r="F252" s="68"/>
      <c r="G252" s="69"/>
      <c r="H252" s="70"/>
      <c r="I252" s="90" t="str">
        <f t="shared" si="64"/>
        <v/>
      </c>
      <c r="J252" s="57" t="str">
        <f t="shared" si="64"/>
        <v/>
      </c>
      <c r="L252" s="78"/>
      <c r="M252" s="78"/>
      <c r="N252" s="78"/>
      <c r="O252" s="78"/>
      <c r="P252" s="78"/>
      <c r="Q252" s="78"/>
      <c r="R252" s="76"/>
      <c r="S252" s="57" t="str">
        <f t="shared" si="50"/>
        <v/>
      </c>
      <c r="T252" s="81" t="str">
        <f t="shared" si="51"/>
        <v/>
      </c>
      <c r="U252" s="94" t="str">
        <f t="shared" si="52"/>
        <v/>
      </c>
      <c r="W252" s="44" t="str">
        <f t="shared" si="53"/>
        <v/>
      </c>
      <c r="X252" s="44" t="str">
        <f t="shared" si="54"/>
        <v/>
      </c>
      <c r="Y252" s="30" t="str">
        <f t="shared" ca="1" si="55"/>
        <v/>
      </c>
      <c r="Z252" s="30" t="str">
        <f t="shared" si="56"/>
        <v/>
      </c>
      <c r="AA252" s="30" t="str">
        <f t="shared" si="57"/>
        <v>N</v>
      </c>
      <c r="AB252" s="30" t="str">
        <f t="shared" si="58"/>
        <v/>
      </c>
      <c r="AC252" s="30" t="str">
        <f t="shared" si="59"/>
        <v/>
      </c>
      <c r="AD252" s="30" t="str">
        <f t="shared" si="60"/>
        <v/>
      </c>
      <c r="AE252" s="88" t="str">
        <f t="shared" si="61"/>
        <v/>
      </c>
      <c r="AF252" s="30" t="str">
        <f t="shared" si="62"/>
        <v/>
      </c>
      <c r="AG252" s="44" t="str">
        <f t="shared" si="63"/>
        <v/>
      </c>
      <c r="AH252" s="44" t="str">
        <f t="shared" si="63"/>
        <v/>
      </c>
      <c r="AI252" s="96" t="str">
        <f t="shared" si="63"/>
        <v/>
      </c>
    </row>
    <row r="253" spans="1:35" s="44" customFormat="1" x14ac:dyDescent="0.3">
      <c r="A253" s="65"/>
      <c r="B253" s="55" t="str">
        <f t="shared" ca="1" si="49"/>
        <v/>
      </c>
      <c r="C253" s="99"/>
      <c r="D253" s="67"/>
      <c r="E253" s="67"/>
      <c r="F253" s="68"/>
      <c r="G253" s="69"/>
      <c r="H253" s="70"/>
      <c r="I253" s="90" t="str">
        <f t="shared" si="64"/>
        <v/>
      </c>
      <c r="J253" s="57" t="str">
        <f t="shared" si="64"/>
        <v/>
      </c>
      <c r="L253" s="78"/>
      <c r="M253" s="78"/>
      <c r="N253" s="78"/>
      <c r="O253" s="78"/>
      <c r="P253" s="78"/>
      <c r="Q253" s="78"/>
      <c r="R253" s="76"/>
      <c r="S253" s="57" t="str">
        <f t="shared" si="50"/>
        <v/>
      </c>
      <c r="T253" s="81" t="str">
        <f t="shared" si="51"/>
        <v/>
      </c>
      <c r="U253" s="94" t="str">
        <f t="shared" si="52"/>
        <v/>
      </c>
      <c r="W253" s="44" t="str">
        <f t="shared" si="53"/>
        <v/>
      </c>
      <c r="X253" s="44" t="str">
        <f t="shared" si="54"/>
        <v/>
      </c>
      <c r="Y253" s="30" t="str">
        <f t="shared" ca="1" si="55"/>
        <v/>
      </c>
      <c r="Z253" s="30" t="str">
        <f t="shared" si="56"/>
        <v/>
      </c>
      <c r="AA253" s="30" t="str">
        <f t="shared" si="57"/>
        <v>N</v>
      </c>
      <c r="AB253" s="30" t="str">
        <f t="shared" si="58"/>
        <v/>
      </c>
      <c r="AC253" s="30" t="str">
        <f t="shared" si="59"/>
        <v/>
      </c>
      <c r="AD253" s="30" t="str">
        <f t="shared" si="60"/>
        <v/>
      </c>
      <c r="AE253" s="88" t="str">
        <f t="shared" si="61"/>
        <v/>
      </c>
      <c r="AF253" s="30" t="str">
        <f t="shared" si="62"/>
        <v/>
      </c>
      <c r="AG253" s="44" t="str">
        <f t="shared" si="63"/>
        <v/>
      </c>
      <c r="AH253" s="44" t="str">
        <f t="shared" si="63"/>
        <v/>
      </c>
      <c r="AI253" s="96" t="str">
        <f t="shared" si="63"/>
        <v/>
      </c>
    </row>
    <row r="254" spans="1:35" s="44" customFormat="1" x14ac:dyDescent="0.3">
      <c r="A254" s="65"/>
      <c r="B254" s="55" t="str">
        <f t="shared" ca="1" si="49"/>
        <v/>
      </c>
      <c r="C254" s="99"/>
      <c r="D254" s="67"/>
      <c r="E254" s="67"/>
      <c r="F254" s="68"/>
      <c r="G254" s="69"/>
      <c r="H254" s="70"/>
      <c r="I254" s="90" t="str">
        <f t="shared" si="64"/>
        <v/>
      </c>
      <c r="J254" s="57" t="str">
        <f t="shared" si="64"/>
        <v/>
      </c>
      <c r="L254" s="78"/>
      <c r="M254" s="78"/>
      <c r="N254" s="78"/>
      <c r="O254" s="78"/>
      <c r="P254" s="78"/>
      <c r="Q254" s="78"/>
      <c r="R254" s="76"/>
      <c r="S254" s="57" t="str">
        <f t="shared" si="50"/>
        <v/>
      </c>
      <c r="T254" s="81" t="str">
        <f t="shared" si="51"/>
        <v/>
      </c>
      <c r="U254" s="94" t="str">
        <f t="shared" si="52"/>
        <v/>
      </c>
      <c r="W254" s="44" t="str">
        <f t="shared" si="53"/>
        <v/>
      </c>
      <c r="X254" s="44" t="str">
        <f t="shared" si="54"/>
        <v/>
      </c>
      <c r="Y254" s="30" t="str">
        <f t="shared" ca="1" si="55"/>
        <v/>
      </c>
      <c r="Z254" s="30" t="str">
        <f t="shared" si="56"/>
        <v/>
      </c>
      <c r="AA254" s="30" t="str">
        <f t="shared" si="57"/>
        <v>N</v>
      </c>
      <c r="AB254" s="30" t="str">
        <f t="shared" si="58"/>
        <v/>
      </c>
      <c r="AC254" s="30" t="str">
        <f t="shared" si="59"/>
        <v/>
      </c>
      <c r="AD254" s="30" t="str">
        <f t="shared" si="60"/>
        <v/>
      </c>
      <c r="AE254" s="88" t="str">
        <f t="shared" si="61"/>
        <v/>
      </c>
      <c r="AF254" s="30" t="str">
        <f t="shared" si="62"/>
        <v/>
      </c>
      <c r="AG254" s="44" t="str">
        <f t="shared" si="63"/>
        <v/>
      </c>
      <c r="AH254" s="44" t="str">
        <f t="shared" si="63"/>
        <v/>
      </c>
      <c r="AI254" s="96" t="str">
        <f t="shared" si="63"/>
        <v/>
      </c>
    </row>
    <row r="255" spans="1:35" s="44" customFormat="1" x14ac:dyDescent="0.3">
      <c r="A255" s="65"/>
      <c r="B255" s="55" t="str">
        <f t="shared" ca="1" si="49"/>
        <v/>
      </c>
      <c r="C255" s="99"/>
      <c r="D255" s="67"/>
      <c r="E255" s="67"/>
      <c r="F255" s="68"/>
      <c r="G255" s="69"/>
      <c r="H255" s="70"/>
      <c r="I255" s="90" t="str">
        <f t="shared" si="64"/>
        <v/>
      </c>
      <c r="J255" s="57" t="str">
        <f t="shared" si="64"/>
        <v/>
      </c>
      <c r="L255" s="78"/>
      <c r="M255" s="78"/>
      <c r="N255" s="78"/>
      <c r="O255" s="78"/>
      <c r="P255" s="78"/>
      <c r="Q255" s="78"/>
      <c r="R255" s="76"/>
      <c r="S255" s="57" t="str">
        <f t="shared" si="50"/>
        <v/>
      </c>
      <c r="T255" s="81" t="str">
        <f t="shared" si="51"/>
        <v/>
      </c>
      <c r="U255" s="94" t="str">
        <f t="shared" si="52"/>
        <v/>
      </c>
      <c r="W255" s="44" t="str">
        <f t="shared" si="53"/>
        <v/>
      </c>
      <c r="X255" s="44" t="str">
        <f t="shared" si="54"/>
        <v/>
      </c>
      <c r="Y255" s="30" t="str">
        <f t="shared" ca="1" si="55"/>
        <v/>
      </c>
      <c r="Z255" s="30" t="str">
        <f t="shared" si="56"/>
        <v/>
      </c>
      <c r="AA255" s="30" t="str">
        <f t="shared" si="57"/>
        <v>N</v>
      </c>
      <c r="AB255" s="30" t="str">
        <f t="shared" si="58"/>
        <v/>
      </c>
      <c r="AC255" s="30" t="str">
        <f t="shared" si="59"/>
        <v/>
      </c>
      <c r="AD255" s="30" t="str">
        <f t="shared" si="60"/>
        <v/>
      </c>
      <c r="AE255" s="88" t="str">
        <f t="shared" si="61"/>
        <v/>
      </c>
      <c r="AF255" s="30" t="str">
        <f t="shared" si="62"/>
        <v/>
      </c>
      <c r="AG255" s="44" t="str">
        <f t="shared" si="63"/>
        <v/>
      </c>
      <c r="AH255" s="44" t="str">
        <f t="shared" si="63"/>
        <v/>
      </c>
      <c r="AI255" s="96" t="str">
        <f t="shared" si="63"/>
        <v/>
      </c>
    </row>
    <row r="256" spans="1:35" s="44" customFormat="1" x14ac:dyDescent="0.3">
      <c r="A256" s="65"/>
      <c r="B256" s="55" t="str">
        <f t="shared" ca="1" si="49"/>
        <v/>
      </c>
      <c r="C256" s="99"/>
      <c r="D256" s="67"/>
      <c r="E256" s="67"/>
      <c r="F256" s="68"/>
      <c r="G256" s="69"/>
      <c r="H256" s="70"/>
      <c r="I256" s="90" t="str">
        <f t="shared" si="64"/>
        <v/>
      </c>
      <c r="J256" s="57" t="str">
        <f t="shared" si="64"/>
        <v/>
      </c>
      <c r="L256" s="78"/>
      <c r="M256" s="78"/>
      <c r="N256" s="78"/>
      <c r="O256" s="78"/>
      <c r="P256" s="78"/>
      <c r="Q256" s="78"/>
      <c r="R256" s="76"/>
      <c r="S256" s="57" t="str">
        <f t="shared" si="50"/>
        <v/>
      </c>
      <c r="T256" s="81" t="str">
        <f t="shared" si="51"/>
        <v/>
      </c>
      <c r="U256" s="94" t="str">
        <f t="shared" si="52"/>
        <v/>
      </c>
      <c r="W256" s="44" t="str">
        <f t="shared" si="53"/>
        <v/>
      </c>
      <c r="X256" s="44" t="str">
        <f t="shared" si="54"/>
        <v/>
      </c>
      <c r="Y256" s="30" t="str">
        <f t="shared" ca="1" si="55"/>
        <v/>
      </c>
      <c r="Z256" s="30" t="str">
        <f t="shared" si="56"/>
        <v/>
      </c>
      <c r="AA256" s="30" t="str">
        <f t="shared" si="57"/>
        <v>N</v>
      </c>
      <c r="AB256" s="30" t="str">
        <f t="shared" si="58"/>
        <v/>
      </c>
      <c r="AC256" s="30" t="str">
        <f t="shared" si="59"/>
        <v/>
      </c>
      <c r="AD256" s="30" t="str">
        <f t="shared" si="60"/>
        <v/>
      </c>
      <c r="AE256" s="88" t="str">
        <f t="shared" si="61"/>
        <v/>
      </c>
      <c r="AF256" s="30" t="str">
        <f t="shared" si="62"/>
        <v/>
      </c>
      <c r="AG256" s="44" t="str">
        <f t="shared" si="63"/>
        <v/>
      </c>
      <c r="AH256" s="44" t="str">
        <f t="shared" si="63"/>
        <v/>
      </c>
      <c r="AI256" s="96" t="str">
        <f t="shared" si="63"/>
        <v/>
      </c>
    </row>
    <row r="257" spans="1:35" s="44" customFormat="1" x14ac:dyDescent="0.3">
      <c r="A257" s="65"/>
      <c r="B257" s="55" t="str">
        <f t="shared" ca="1" si="49"/>
        <v/>
      </c>
      <c r="C257" s="99"/>
      <c r="D257" s="67"/>
      <c r="E257" s="67"/>
      <c r="F257" s="68"/>
      <c r="G257" s="69"/>
      <c r="H257" s="70"/>
      <c r="I257" s="90" t="str">
        <f t="shared" si="64"/>
        <v/>
      </c>
      <c r="J257" s="57" t="str">
        <f t="shared" si="64"/>
        <v/>
      </c>
      <c r="L257" s="78"/>
      <c r="M257" s="78"/>
      <c r="N257" s="78"/>
      <c r="O257" s="78"/>
      <c r="P257" s="78"/>
      <c r="Q257" s="78"/>
      <c r="R257" s="76"/>
      <c r="S257" s="57" t="str">
        <f t="shared" si="50"/>
        <v/>
      </c>
      <c r="T257" s="81" t="str">
        <f t="shared" si="51"/>
        <v/>
      </c>
      <c r="U257" s="94" t="str">
        <f t="shared" si="52"/>
        <v/>
      </c>
      <c r="W257" s="44" t="str">
        <f t="shared" si="53"/>
        <v/>
      </c>
      <c r="X257" s="44" t="str">
        <f t="shared" si="54"/>
        <v/>
      </c>
      <c r="Y257" s="30" t="str">
        <f t="shared" ca="1" si="55"/>
        <v/>
      </c>
      <c r="Z257" s="30" t="str">
        <f t="shared" si="56"/>
        <v/>
      </c>
      <c r="AA257" s="30" t="str">
        <f t="shared" si="57"/>
        <v>N</v>
      </c>
      <c r="AB257" s="30" t="str">
        <f t="shared" si="58"/>
        <v/>
      </c>
      <c r="AC257" s="30" t="str">
        <f t="shared" si="59"/>
        <v/>
      </c>
      <c r="AD257" s="30" t="str">
        <f t="shared" si="60"/>
        <v/>
      </c>
      <c r="AE257" s="88" t="str">
        <f t="shared" si="61"/>
        <v/>
      </c>
      <c r="AF257" s="30" t="str">
        <f t="shared" si="62"/>
        <v/>
      </c>
      <c r="AG257" s="44" t="str">
        <f t="shared" si="63"/>
        <v/>
      </c>
      <c r="AH257" s="44" t="str">
        <f t="shared" si="63"/>
        <v/>
      </c>
      <c r="AI257" s="96" t="str">
        <f t="shared" si="63"/>
        <v/>
      </c>
    </row>
    <row r="258" spans="1:35" s="44" customFormat="1" x14ac:dyDescent="0.3">
      <c r="A258" s="65"/>
      <c r="B258" s="55" t="str">
        <f t="shared" ca="1" si="49"/>
        <v/>
      </c>
      <c r="C258" s="99"/>
      <c r="D258" s="67"/>
      <c r="E258" s="67"/>
      <c r="F258" s="68"/>
      <c r="G258" s="69"/>
      <c r="H258" s="70"/>
      <c r="I258" s="90" t="str">
        <f t="shared" si="64"/>
        <v/>
      </c>
      <c r="J258" s="57" t="str">
        <f t="shared" si="64"/>
        <v/>
      </c>
      <c r="L258" s="78"/>
      <c r="M258" s="78"/>
      <c r="N258" s="78"/>
      <c r="O258" s="78"/>
      <c r="P258" s="78"/>
      <c r="Q258" s="78"/>
      <c r="R258" s="76"/>
      <c r="S258" s="57" t="str">
        <f t="shared" si="50"/>
        <v/>
      </c>
      <c r="T258" s="81" t="str">
        <f t="shared" si="51"/>
        <v/>
      </c>
      <c r="U258" s="94" t="str">
        <f t="shared" si="52"/>
        <v/>
      </c>
      <c r="W258" s="44" t="str">
        <f t="shared" si="53"/>
        <v/>
      </c>
      <c r="X258" s="44" t="str">
        <f t="shared" si="54"/>
        <v/>
      </c>
      <c r="Y258" s="30" t="str">
        <f t="shared" ca="1" si="55"/>
        <v/>
      </c>
      <c r="Z258" s="30" t="str">
        <f t="shared" si="56"/>
        <v/>
      </c>
      <c r="AA258" s="30" t="str">
        <f t="shared" si="57"/>
        <v>N</v>
      </c>
      <c r="AB258" s="30" t="str">
        <f t="shared" si="58"/>
        <v/>
      </c>
      <c r="AC258" s="30" t="str">
        <f t="shared" si="59"/>
        <v/>
      </c>
      <c r="AD258" s="30" t="str">
        <f t="shared" si="60"/>
        <v/>
      </c>
      <c r="AE258" s="88" t="str">
        <f t="shared" si="61"/>
        <v/>
      </c>
      <c r="AF258" s="30" t="str">
        <f t="shared" si="62"/>
        <v/>
      </c>
      <c r="AG258" s="44" t="str">
        <f t="shared" si="63"/>
        <v/>
      </c>
      <c r="AH258" s="44" t="str">
        <f t="shared" si="63"/>
        <v/>
      </c>
      <c r="AI258" s="96" t="str">
        <f t="shared" si="63"/>
        <v/>
      </c>
    </row>
    <row r="259" spans="1:35" s="44" customFormat="1" x14ac:dyDescent="0.3">
      <c r="A259" s="65"/>
      <c r="B259" s="55" t="str">
        <f t="shared" ca="1" si="49"/>
        <v/>
      </c>
      <c r="C259" s="99"/>
      <c r="D259" s="67"/>
      <c r="E259" s="67"/>
      <c r="F259" s="68"/>
      <c r="G259" s="69"/>
      <c r="H259" s="70"/>
      <c r="I259" s="90" t="str">
        <f t="shared" si="64"/>
        <v/>
      </c>
      <c r="J259" s="57" t="str">
        <f t="shared" si="64"/>
        <v/>
      </c>
      <c r="L259" s="78"/>
      <c r="M259" s="78"/>
      <c r="N259" s="78"/>
      <c r="O259" s="78"/>
      <c r="P259" s="78"/>
      <c r="Q259" s="78"/>
      <c r="R259" s="76"/>
      <c r="S259" s="57" t="str">
        <f t="shared" si="50"/>
        <v/>
      </c>
      <c r="T259" s="81" t="str">
        <f t="shared" si="51"/>
        <v/>
      </c>
      <c r="U259" s="94" t="str">
        <f t="shared" si="52"/>
        <v/>
      </c>
      <c r="W259" s="44" t="str">
        <f t="shared" si="53"/>
        <v/>
      </c>
      <c r="X259" s="44" t="str">
        <f t="shared" si="54"/>
        <v/>
      </c>
      <c r="Y259" s="30" t="str">
        <f t="shared" ca="1" si="55"/>
        <v/>
      </c>
      <c r="Z259" s="30" t="str">
        <f t="shared" si="56"/>
        <v/>
      </c>
      <c r="AA259" s="30" t="str">
        <f t="shared" si="57"/>
        <v>N</v>
      </c>
      <c r="AB259" s="30" t="str">
        <f t="shared" si="58"/>
        <v/>
      </c>
      <c r="AC259" s="30" t="str">
        <f t="shared" si="59"/>
        <v/>
      </c>
      <c r="AD259" s="30" t="str">
        <f t="shared" si="60"/>
        <v/>
      </c>
      <c r="AE259" s="88" t="str">
        <f t="shared" si="61"/>
        <v/>
      </c>
      <c r="AF259" s="30" t="str">
        <f t="shared" si="62"/>
        <v/>
      </c>
      <c r="AG259" s="44" t="str">
        <f t="shared" si="63"/>
        <v/>
      </c>
      <c r="AH259" s="44" t="str">
        <f t="shared" si="63"/>
        <v/>
      </c>
      <c r="AI259" s="96" t="str">
        <f t="shared" si="63"/>
        <v/>
      </c>
    </row>
    <row r="260" spans="1:35" s="44" customFormat="1" x14ac:dyDescent="0.3">
      <c r="A260" s="65"/>
      <c r="B260" s="55" t="str">
        <f t="shared" ca="1" si="49"/>
        <v/>
      </c>
      <c r="C260" s="99"/>
      <c r="D260" s="67"/>
      <c r="E260" s="67"/>
      <c r="F260" s="68"/>
      <c r="G260" s="69"/>
      <c r="H260" s="70"/>
      <c r="I260" s="90" t="str">
        <f t="shared" si="64"/>
        <v/>
      </c>
      <c r="J260" s="57" t="str">
        <f t="shared" si="64"/>
        <v/>
      </c>
      <c r="L260" s="78"/>
      <c r="M260" s="78"/>
      <c r="N260" s="78"/>
      <c r="O260" s="78"/>
      <c r="P260" s="78"/>
      <c r="Q260" s="78"/>
      <c r="R260" s="76"/>
      <c r="S260" s="57" t="str">
        <f t="shared" si="50"/>
        <v/>
      </c>
      <c r="T260" s="81" t="str">
        <f t="shared" si="51"/>
        <v/>
      </c>
      <c r="U260" s="94" t="str">
        <f t="shared" si="52"/>
        <v/>
      </c>
      <c r="W260" s="44" t="str">
        <f t="shared" si="53"/>
        <v/>
      </c>
      <c r="X260" s="44" t="str">
        <f t="shared" si="54"/>
        <v/>
      </c>
      <c r="Y260" s="30" t="str">
        <f t="shared" ca="1" si="55"/>
        <v/>
      </c>
      <c r="Z260" s="30" t="str">
        <f t="shared" si="56"/>
        <v/>
      </c>
      <c r="AA260" s="30" t="str">
        <f t="shared" si="57"/>
        <v>N</v>
      </c>
      <c r="AB260" s="30" t="str">
        <f t="shared" si="58"/>
        <v/>
      </c>
      <c r="AC260" s="30" t="str">
        <f t="shared" si="59"/>
        <v/>
      </c>
      <c r="AD260" s="30" t="str">
        <f t="shared" si="60"/>
        <v/>
      </c>
      <c r="AE260" s="88" t="str">
        <f t="shared" si="61"/>
        <v/>
      </c>
      <c r="AF260" s="30" t="str">
        <f t="shared" si="62"/>
        <v/>
      </c>
      <c r="AG260" s="44" t="str">
        <f t="shared" si="63"/>
        <v/>
      </c>
      <c r="AH260" s="44" t="str">
        <f t="shared" si="63"/>
        <v/>
      </c>
      <c r="AI260" s="96" t="str">
        <f t="shared" si="63"/>
        <v/>
      </c>
    </row>
    <row r="261" spans="1:35" s="44" customFormat="1" x14ac:dyDescent="0.3">
      <c r="A261" s="65"/>
      <c r="B261" s="55" t="str">
        <f t="shared" ca="1" si="49"/>
        <v/>
      </c>
      <c r="C261" s="99"/>
      <c r="D261" s="67"/>
      <c r="E261" s="67"/>
      <c r="F261" s="68"/>
      <c r="G261" s="69"/>
      <c r="H261" s="70"/>
      <c r="I261" s="90" t="str">
        <f t="shared" si="64"/>
        <v/>
      </c>
      <c r="J261" s="57" t="str">
        <f t="shared" si="64"/>
        <v/>
      </c>
      <c r="L261" s="78"/>
      <c r="M261" s="78"/>
      <c r="N261" s="78"/>
      <c r="O261" s="78"/>
      <c r="P261" s="78"/>
      <c r="Q261" s="78"/>
      <c r="R261" s="76"/>
      <c r="S261" s="57" t="str">
        <f t="shared" si="50"/>
        <v/>
      </c>
      <c r="T261" s="81" t="str">
        <f t="shared" si="51"/>
        <v/>
      </c>
      <c r="U261" s="94" t="str">
        <f t="shared" si="52"/>
        <v/>
      </c>
      <c r="W261" s="44" t="str">
        <f t="shared" si="53"/>
        <v/>
      </c>
      <c r="X261" s="44" t="str">
        <f t="shared" si="54"/>
        <v/>
      </c>
      <c r="Y261" s="30" t="str">
        <f t="shared" ca="1" si="55"/>
        <v/>
      </c>
      <c r="Z261" s="30" t="str">
        <f t="shared" si="56"/>
        <v/>
      </c>
      <c r="AA261" s="30" t="str">
        <f t="shared" si="57"/>
        <v>N</v>
      </c>
      <c r="AB261" s="30" t="str">
        <f t="shared" si="58"/>
        <v/>
      </c>
      <c r="AC261" s="30" t="str">
        <f t="shared" si="59"/>
        <v/>
      </c>
      <c r="AD261" s="30" t="str">
        <f t="shared" si="60"/>
        <v/>
      </c>
      <c r="AE261" s="88" t="str">
        <f t="shared" si="61"/>
        <v/>
      </c>
      <c r="AF261" s="30" t="str">
        <f t="shared" si="62"/>
        <v/>
      </c>
      <c r="AG261" s="44" t="str">
        <f t="shared" si="63"/>
        <v/>
      </c>
      <c r="AH261" s="44" t="str">
        <f t="shared" si="63"/>
        <v/>
      </c>
      <c r="AI261" s="96" t="str">
        <f t="shared" si="63"/>
        <v/>
      </c>
    </row>
    <row r="262" spans="1:35" s="44" customFormat="1" x14ac:dyDescent="0.3">
      <c r="A262" s="65"/>
      <c r="B262" s="55" t="str">
        <f t="shared" ca="1" si="49"/>
        <v/>
      </c>
      <c r="C262" s="99"/>
      <c r="D262" s="67"/>
      <c r="E262" s="67"/>
      <c r="F262" s="68"/>
      <c r="G262" s="69"/>
      <c r="H262" s="70"/>
      <c r="I262" s="90" t="str">
        <f t="shared" si="64"/>
        <v/>
      </c>
      <c r="J262" s="57" t="str">
        <f t="shared" si="64"/>
        <v/>
      </c>
      <c r="L262" s="78"/>
      <c r="M262" s="78"/>
      <c r="N262" s="78"/>
      <c r="O262" s="78"/>
      <c r="P262" s="78"/>
      <c r="Q262" s="78"/>
      <c r="R262" s="76"/>
      <c r="S262" s="57" t="str">
        <f t="shared" si="50"/>
        <v/>
      </c>
      <c r="T262" s="81" t="str">
        <f t="shared" si="51"/>
        <v/>
      </c>
      <c r="U262" s="94" t="str">
        <f t="shared" si="52"/>
        <v/>
      </c>
      <c r="W262" s="44" t="str">
        <f t="shared" si="53"/>
        <v/>
      </c>
      <c r="X262" s="44" t="str">
        <f t="shared" si="54"/>
        <v/>
      </c>
      <c r="Y262" s="30" t="str">
        <f t="shared" ca="1" si="55"/>
        <v/>
      </c>
      <c r="Z262" s="30" t="str">
        <f t="shared" si="56"/>
        <v/>
      </c>
      <c r="AA262" s="30" t="str">
        <f t="shared" si="57"/>
        <v>N</v>
      </c>
      <c r="AB262" s="30" t="str">
        <f t="shared" si="58"/>
        <v/>
      </c>
      <c r="AC262" s="30" t="str">
        <f t="shared" si="59"/>
        <v/>
      </c>
      <c r="AD262" s="30" t="str">
        <f t="shared" si="60"/>
        <v/>
      </c>
      <c r="AE262" s="88" t="str">
        <f t="shared" si="61"/>
        <v/>
      </c>
      <c r="AF262" s="30" t="str">
        <f t="shared" si="62"/>
        <v/>
      </c>
      <c r="AG262" s="44" t="str">
        <f t="shared" si="63"/>
        <v/>
      </c>
      <c r="AH262" s="44" t="str">
        <f t="shared" si="63"/>
        <v/>
      </c>
      <c r="AI262" s="96" t="str">
        <f t="shared" si="63"/>
        <v/>
      </c>
    </row>
    <row r="263" spans="1:35" s="44" customFormat="1" x14ac:dyDescent="0.3">
      <c r="A263" s="65"/>
      <c r="B263" s="55" t="str">
        <f t="shared" ref="B263:B326" ca="1" si="65">Y263</f>
        <v/>
      </c>
      <c r="C263" s="99"/>
      <c r="D263" s="67"/>
      <c r="E263" s="67"/>
      <c r="F263" s="68"/>
      <c r="G263" s="69"/>
      <c r="H263" s="70"/>
      <c r="I263" s="90" t="str">
        <f t="shared" si="64"/>
        <v/>
      </c>
      <c r="J263" s="57" t="str">
        <f t="shared" si="64"/>
        <v/>
      </c>
      <c r="L263" s="78"/>
      <c r="M263" s="78"/>
      <c r="N263" s="78"/>
      <c r="O263" s="78"/>
      <c r="P263" s="78"/>
      <c r="Q263" s="78"/>
      <c r="R263" s="76"/>
      <c r="S263" s="57" t="str">
        <f t="shared" ref="S263:S326" si="66">IF(C263="","",
IF(OR(A257="x",RIGHT(C263,1)=":"),"",
IF(COUNTA(L263:Q263)&gt;1,"Invalid",
IF(L263="x",$L$6,IF(M263="x",$M$6,IF(N263="x",$N$6,IF(O263="x",$O$6,IF(P263="x",$P$6,IF(Q263="x",$Q$6,"")))))))))</f>
        <v/>
      </c>
      <c r="T263" s="81" t="str">
        <f t="shared" ref="T263:T326" si="67">IF(C263="","",IF(OR(S263="Invalid",ISERROR(VLOOKUP(J263,PRIFactor,2,FALSE))),"",VLOOKUP(J263,PRIFactor,2,FALSE)))</f>
        <v/>
      </c>
      <c r="U263" s="94" t="str">
        <f t="shared" ref="U263:U326" si="68">IF(OR(S263="Invalid",S263="",T263=""),"",T263*VLOOKUP(S263,RespFactor,2,FALSE))</f>
        <v/>
      </c>
      <c r="W263" s="44" t="str">
        <f t="shared" ref="W263:W326" si="69">IF(C263="","",$A$3)</f>
        <v/>
      </c>
      <c r="X263" s="44" t="str">
        <f t="shared" ref="X263:X326" si="70">IF(C263="","",IF(A263="x",C263,X262))</f>
        <v/>
      </c>
      <c r="Y263" s="30" t="str">
        <f t="shared" ref="Y263:Y326" ca="1" si="71">IF(C263="","",IF(ROW()=7,$A$3,
IF(AND(ROW()=8,G263&lt;&gt;"D"),$A$3&amp;"1",
IF(AND(ROW()=8,G267="D"),$A$3&amp;"0",
IF(OR(RIGHT(C263,1)=":",G263="D",A263="x"),
INDIRECT(ADDRESS(ROW()-1,COLUMN())),
$A$3&amp;VALUE(MID(INDIRECT(ADDRESS(ROW()-1,COLUMN())),3,3)+1))))))</f>
        <v/>
      </c>
      <c r="Z263" s="30" t="str">
        <f t="shared" ref="Z263:Z326" si="72">IF(C263="","",IF(A263="x","S",IF(RIGHT(C263,1)=":","SS","R")))</f>
        <v/>
      </c>
      <c r="AA263" s="30" t="str">
        <f t="shared" ref="AA263:AA326" si="73">IF(Z263&lt;&gt;"R","N",
        IF(G263="D","N","Y"))</f>
        <v>N</v>
      </c>
      <c r="AB263" s="30" t="str">
        <f t="shared" ref="AB263:AB326" si="74">IF(AA263="N","",D263)</f>
        <v/>
      </c>
      <c r="AC263" s="30" t="str">
        <f t="shared" ref="AC263:AC326" si="75">IF(AA263="N","",E263)</f>
        <v/>
      </c>
      <c r="AD263" s="30" t="str">
        <f t="shared" ref="AD263:AD326" si="76">IF(AA263="N","",IF(H263="Critical","x",0))</f>
        <v/>
      </c>
      <c r="AE263" s="88" t="str">
        <f t="shared" ref="AE263:AE326" si="77">IF(OR(AA263="N",C263=""),"",
  ROUND(MAX(MinScore,((3*MaxScore*E263^2)/(5*MaxRate^2))+
  ((2*MaxScore*E263)/(5*MaxRate))-
  ((3*MaxScore*D263^2)/(5*MaxRate^2))-
  ((2*MaxScore*D263)/(5*MaxRate))),3))</f>
        <v/>
      </c>
      <c r="AF263" s="30" t="str">
        <f t="shared" ref="AF263:AF326" si="78">IF(AA263="N","",IF(H263="Critical","C",VLOOKUP(E263/MaxRate,PRI,6)))</f>
        <v/>
      </c>
      <c r="AG263" s="44" t="str">
        <f t="shared" ref="AG263:AI326" si="79">S263</f>
        <v/>
      </c>
      <c r="AH263" s="44" t="str">
        <f t="shared" si="79"/>
        <v/>
      </c>
      <c r="AI263" s="96" t="str">
        <f t="shared" si="79"/>
        <v/>
      </c>
    </row>
    <row r="264" spans="1:35" s="44" customFormat="1" x14ac:dyDescent="0.3">
      <c r="A264" s="65"/>
      <c r="B264" s="55" t="str">
        <f t="shared" ca="1" si="65"/>
        <v/>
      </c>
      <c r="C264" s="99"/>
      <c r="D264" s="67"/>
      <c r="E264" s="67"/>
      <c r="F264" s="68"/>
      <c r="G264" s="69"/>
      <c r="H264" s="70"/>
      <c r="I264" s="90" t="str">
        <f t="shared" si="64"/>
        <v/>
      </c>
      <c r="J264" s="57" t="str">
        <f t="shared" si="64"/>
        <v/>
      </c>
      <c r="L264" s="78"/>
      <c r="M264" s="78"/>
      <c r="N264" s="78"/>
      <c r="O264" s="78"/>
      <c r="P264" s="78"/>
      <c r="Q264" s="78"/>
      <c r="R264" s="76"/>
      <c r="S264" s="57" t="str">
        <f t="shared" si="66"/>
        <v/>
      </c>
      <c r="T264" s="81" t="str">
        <f t="shared" si="67"/>
        <v/>
      </c>
      <c r="U264" s="94" t="str">
        <f t="shared" si="68"/>
        <v/>
      </c>
      <c r="W264" s="44" t="str">
        <f t="shared" si="69"/>
        <v/>
      </c>
      <c r="X264" s="44" t="str">
        <f t="shared" si="70"/>
        <v/>
      </c>
      <c r="Y264" s="30" t="str">
        <f t="shared" ca="1" si="71"/>
        <v/>
      </c>
      <c r="Z264" s="30" t="str">
        <f t="shared" si="72"/>
        <v/>
      </c>
      <c r="AA264" s="30" t="str">
        <f t="shared" si="73"/>
        <v>N</v>
      </c>
      <c r="AB264" s="30" t="str">
        <f t="shared" si="74"/>
        <v/>
      </c>
      <c r="AC264" s="30" t="str">
        <f t="shared" si="75"/>
        <v/>
      </c>
      <c r="AD264" s="30" t="str">
        <f t="shared" si="76"/>
        <v/>
      </c>
      <c r="AE264" s="88" t="str">
        <f t="shared" si="77"/>
        <v/>
      </c>
      <c r="AF264" s="30" t="str">
        <f t="shared" si="78"/>
        <v/>
      </c>
      <c r="AG264" s="44" t="str">
        <f t="shared" si="79"/>
        <v/>
      </c>
      <c r="AH264" s="44" t="str">
        <f t="shared" si="79"/>
        <v/>
      </c>
      <c r="AI264" s="96" t="str">
        <f t="shared" si="79"/>
        <v/>
      </c>
    </row>
    <row r="265" spans="1:35" s="44" customFormat="1" x14ac:dyDescent="0.3">
      <c r="A265" s="65"/>
      <c r="B265" s="55" t="str">
        <f t="shared" ca="1" si="65"/>
        <v/>
      </c>
      <c r="C265" s="99"/>
      <c r="D265" s="67"/>
      <c r="E265" s="67"/>
      <c r="F265" s="68"/>
      <c r="G265" s="69"/>
      <c r="H265" s="70"/>
      <c r="I265" s="90" t="str">
        <f t="shared" si="64"/>
        <v/>
      </c>
      <c r="J265" s="57" t="str">
        <f t="shared" si="64"/>
        <v/>
      </c>
      <c r="L265" s="78"/>
      <c r="M265" s="78"/>
      <c r="N265" s="78"/>
      <c r="O265" s="78"/>
      <c r="P265" s="78"/>
      <c r="Q265" s="78"/>
      <c r="R265" s="76"/>
      <c r="S265" s="57" t="str">
        <f t="shared" si="66"/>
        <v/>
      </c>
      <c r="T265" s="81" t="str">
        <f t="shared" si="67"/>
        <v/>
      </c>
      <c r="U265" s="94" t="str">
        <f t="shared" si="68"/>
        <v/>
      </c>
      <c r="W265" s="44" t="str">
        <f t="shared" si="69"/>
        <v/>
      </c>
      <c r="X265" s="44" t="str">
        <f t="shared" si="70"/>
        <v/>
      </c>
      <c r="Y265" s="30" t="str">
        <f t="shared" ca="1" si="71"/>
        <v/>
      </c>
      <c r="Z265" s="30" t="str">
        <f t="shared" si="72"/>
        <v/>
      </c>
      <c r="AA265" s="30" t="str">
        <f t="shared" si="73"/>
        <v>N</v>
      </c>
      <c r="AB265" s="30" t="str">
        <f t="shared" si="74"/>
        <v/>
      </c>
      <c r="AC265" s="30" t="str">
        <f t="shared" si="75"/>
        <v/>
      </c>
      <c r="AD265" s="30" t="str">
        <f t="shared" si="76"/>
        <v/>
      </c>
      <c r="AE265" s="88" t="str">
        <f t="shared" si="77"/>
        <v/>
      </c>
      <c r="AF265" s="30" t="str">
        <f t="shared" si="78"/>
        <v/>
      </c>
      <c r="AG265" s="44" t="str">
        <f t="shared" si="79"/>
        <v/>
      </c>
      <c r="AH265" s="44" t="str">
        <f t="shared" si="79"/>
        <v/>
      </c>
      <c r="AI265" s="96" t="str">
        <f t="shared" si="79"/>
        <v/>
      </c>
    </row>
    <row r="266" spans="1:35" s="44" customFormat="1" x14ac:dyDescent="0.3">
      <c r="A266" s="65"/>
      <c r="B266" s="55" t="str">
        <f t="shared" ca="1" si="65"/>
        <v/>
      </c>
      <c r="C266" s="99"/>
      <c r="D266" s="67"/>
      <c r="E266" s="67"/>
      <c r="F266" s="68"/>
      <c r="G266" s="69"/>
      <c r="H266" s="70"/>
      <c r="I266" s="90" t="str">
        <f t="shared" si="64"/>
        <v/>
      </c>
      <c r="J266" s="57" t="str">
        <f t="shared" si="64"/>
        <v/>
      </c>
      <c r="L266" s="78"/>
      <c r="M266" s="78"/>
      <c r="N266" s="78"/>
      <c r="O266" s="78"/>
      <c r="P266" s="78"/>
      <c r="Q266" s="78"/>
      <c r="R266" s="76"/>
      <c r="S266" s="57" t="str">
        <f t="shared" si="66"/>
        <v/>
      </c>
      <c r="T266" s="81" t="str">
        <f t="shared" si="67"/>
        <v/>
      </c>
      <c r="U266" s="94" t="str">
        <f t="shared" si="68"/>
        <v/>
      </c>
      <c r="W266" s="44" t="str">
        <f t="shared" si="69"/>
        <v/>
      </c>
      <c r="X266" s="44" t="str">
        <f t="shared" si="70"/>
        <v/>
      </c>
      <c r="Y266" s="30" t="str">
        <f t="shared" ca="1" si="71"/>
        <v/>
      </c>
      <c r="Z266" s="30" t="str">
        <f t="shared" si="72"/>
        <v/>
      </c>
      <c r="AA266" s="30" t="str">
        <f t="shared" si="73"/>
        <v>N</v>
      </c>
      <c r="AB266" s="30" t="str">
        <f t="shared" si="74"/>
        <v/>
      </c>
      <c r="AC266" s="30" t="str">
        <f t="shared" si="75"/>
        <v/>
      </c>
      <c r="AD266" s="30" t="str">
        <f t="shared" si="76"/>
        <v/>
      </c>
      <c r="AE266" s="88" t="str">
        <f t="shared" si="77"/>
        <v/>
      </c>
      <c r="AF266" s="30" t="str">
        <f t="shared" si="78"/>
        <v/>
      </c>
      <c r="AG266" s="44" t="str">
        <f t="shared" si="79"/>
        <v/>
      </c>
      <c r="AH266" s="44" t="str">
        <f t="shared" si="79"/>
        <v/>
      </c>
      <c r="AI266" s="96" t="str">
        <f t="shared" si="79"/>
        <v/>
      </c>
    </row>
    <row r="267" spans="1:35" s="44" customFormat="1" x14ac:dyDescent="0.3">
      <c r="A267" s="65"/>
      <c r="B267" s="55" t="str">
        <f t="shared" ca="1" si="65"/>
        <v/>
      </c>
      <c r="C267" s="99"/>
      <c r="D267" s="67"/>
      <c r="E267" s="67"/>
      <c r="F267" s="68"/>
      <c r="G267" s="69"/>
      <c r="H267" s="70"/>
      <c r="I267" s="90" t="str">
        <f t="shared" si="64"/>
        <v/>
      </c>
      <c r="J267" s="57" t="str">
        <f t="shared" si="64"/>
        <v/>
      </c>
      <c r="L267" s="78"/>
      <c r="M267" s="78"/>
      <c r="N267" s="78"/>
      <c r="O267" s="78"/>
      <c r="P267" s="78"/>
      <c r="Q267" s="78"/>
      <c r="R267" s="76"/>
      <c r="S267" s="57" t="str">
        <f t="shared" si="66"/>
        <v/>
      </c>
      <c r="T267" s="81" t="str">
        <f t="shared" si="67"/>
        <v/>
      </c>
      <c r="U267" s="94" t="str">
        <f t="shared" si="68"/>
        <v/>
      </c>
      <c r="W267" s="44" t="str">
        <f t="shared" si="69"/>
        <v/>
      </c>
      <c r="X267" s="44" t="str">
        <f t="shared" si="70"/>
        <v/>
      </c>
      <c r="Y267" s="30" t="str">
        <f t="shared" ca="1" si="71"/>
        <v/>
      </c>
      <c r="Z267" s="30" t="str">
        <f t="shared" si="72"/>
        <v/>
      </c>
      <c r="AA267" s="30" t="str">
        <f t="shared" si="73"/>
        <v>N</v>
      </c>
      <c r="AB267" s="30" t="str">
        <f t="shared" si="74"/>
        <v/>
      </c>
      <c r="AC267" s="30" t="str">
        <f t="shared" si="75"/>
        <v/>
      </c>
      <c r="AD267" s="30" t="str">
        <f t="shared" si="76"/>
        <v/>
      </c>
      <c r="AE267" s="88" t="str">
        <f t="shared" si="77"/>
        <v/>
      </c>
      <c r="AF267" s="30" t="str">
        <f t="shared" si="78"/>
        <v/>
      </c>
      <c r="AG267" s="44" t="str">
        <f t="shared" si="79"/>
        <v/>
      </c>
      <c r="AH267" s="44" t="str">
        <f t="shared" si="79"/>
        <v/>
      </c>
      <c r="AI267" s="96" t="str">
        <f t="shared" si="79"/>
        <v/>
      </c>
    </row>
    <row r="268" spans="1:35" s="44" customFormat="1" x14ac:dyDescent="0.3">
      <c r="A268" s="65"/>
      <c r="B268" s="55" t="str">
        <f t="shared" ca="1" si="65"/>
        <v/>
      </c>
      <c r="C268" s="99"/>
      <c r="D268" s="67"/>
      <c r="E268" s="67"/>
      <c r="F268" s="68"/>
      <c r="G268" s="69"/>
      <c r="H268" s="70"/>
      <c r="I268" s="90" t="str">
        <f t="shared" si="64"/>
        <v/>
      </c>
      <c r="J268" s="57" t="str">
        <f t="shared" si="64"/>
        <v/>
      </c>
      <c r="L268" s="78"/>
      <c r="M268" s="78"/>
      <c r="N268" s="78"/>
      <c r="O268" s="78"/>
      <c r="P268" s="78"/>
      <c r="Q268" s="78"/>
      <c r="R268" s="76"/>
      <c r="S268" s="57" t="str">
        <f t="shared" si="66"/>
        <v/>
      </c>
      <c r="T268" s="81" t="str">
        <f t="shared" si="67"/>
        <v/>
      </c>
      <c r="U268" s="94" t="str">
        <f t="shared" si="68"/>
        <v/>
      </c>
      <c r="W268" s="44" t="str">
        <f t="shared" si="69"/>
        <v/>
      </c>
      <c r="X268" s="44" t="str">
        <f t="shared" si="70"/>
        <v/>
      </c>
      <c r="Y268" s="30" t="str">
        <f t="shared" ca="1" si="71"/>
        <v/>
      </c>
      <c r="Z268" s="30" t="str">
        <f t="shared" si="72"/>
        <v/>
      </c>
      <c r="AA268" s="30" t="str">
        <f t="shared" si="73"/>
        <v>N</v>
      </c>
      <c r="AB268" s="30" t="str">
        <f t="shared" si="74"/>
        <v/>
      </c>
      <c r="AC268" s="30" t="str">
        <f t="shared" si="75"/>
        <v/>
      </c>
      <c r="AD268" s="30" t="str">
        <f t="shared" si="76"/>
        <v/>
      </c>
      <c r="AE268" s="88" t="str">
        <f t="shared" si="77"/>
        <v/>
      </c>
      <c r="AF268" s="30" t="str">
        <f t="shared" si="78"/>
        <v/>
      </c>
      <c r="AG268" s="44" t="str">
        <f t="shared" si="79"/>
        <v/>
      </c>
      <c r="AH268" s="44" t="str">
        <f t="shared" si="79"/>
        <v/>
      </c>
      <c r="AI268" s="96" t="str">
        <f t="shared" si="79"/>
        <v/>
      </c>
    </row>
    <row r="269" spans="1:35" s="44" customFormat="1" x14ac:dyDescent="0.3">
      <c r="A269" s="65"/>
      <c r="B269" s="55" t="str">
        <f t="shared" ca="1" si="65"/>
        <v/>
      </c>
      <c r="C269" s="99"/>
      <c r="D269" s="67"/>
      <c r="E269" s="67"/>
      <c r="F269" s="68"/>
      <c r="G269" s="69"/>
      <c r="H269" s="70"/>
      <c r="I269" s="90" t="str">
        <f t="shared" si="64"/>
        <v/>
      </c>
      <c r="J269" s="57" t="str">
        <f t="shared" si="64"/>
        <v/>
      </c>
      <c r="L269" s="78"/>
      <c r="M269" s="78"/>
      <c r="N269" s="78"/>
      <c r="O269" s="78"/>
      <c r="P269" s="78"/>
      <c r="Q269" s="78"/>
      <c r="R269" s="76"/>
      <c r="S269" s="57" t="str">
        <f t="shared" si="66"/>
        <v/>
      </c>
      <c r="T269" s="81" t="str">
        <f t="shared" si="67"/>
        <v/>
      </c>
      <c r="U269" s="94" t="str">
        <f t="shared" si="68"/>
        <v/>
      </c>
      <c r="W269" s="44" t="str">
        <f t="shared" si="69"/>
        <v/>
      </c>
      <c r="X269" s="44" t="str">
        <f t="shared" si="70"/>
        <v/>
      </c>
      <c r="Y269" s="30" t="str">
        <f t="shared" ca="1" si="71"/>
        <v/>
      </c>
      <c r="Z269" s="30" t="str">
        <f t="shared" si="72"/>
        <v/>
      </c>
      <c r="AA269" s="30" t="str">
        <f t="shared" si="73"/>
        <v>N</v>
      </c>
      <c r="AB269" s="30" t="str">
        <f t="shared" si="74"/>
        <v/>
      </c>
      <c r="AC269" s="30" t="str">
        <f t="shared" si="75"/>
        <v/>
      </c>
      <c r="AD269" s="30" t="str">
        <f t="shared" si="76"/>
        <v/>
      </c>
      <c r="AE269" s="88" t="str">
        <f t="shared" si="77"/>
        <v/>
      </c>
      <c r="AF269" s="30" t="str">
        <f t="shared" si="78"/>
        <v/>
      </c>
      <c r="AG269" s="44" t="str">
        <f t="shared" si="79"/>
        <v/>
      </c>
      <c r="AH269" s="44" t="str">
        <f t="shared" si="79"/>
        <v/>
      </c>
      <c r="AI269" s="96" t="str">
        <f t="shared" si="79"/>
        <v/>
      </c>
    </row>
    <row r="270" spans="1:35" s="44" customFormat="1" x14ac:dyDescent="0.3">
      <c r="A270" s="65"/>
      <c r="B270" s="55" t="str">
        <f t="shared" ca="1" si="65"/>
        <v/>
      </c>
      <c r="C270" s="99"/>
      <c r="D270" s="67"/>
      <c r="E270" s="67"/>
      <c r="F270" s="68"/>
      <c r="G270" s="69"/>
      <c r="H270" s="70"/>
      <c r="I270" s="90" t="str">
        <f t="shared" si="64"/>
        <v/>
      </c>
      <c r="J270" s="57" t="str">
        <f t="shared" si="64"/>
        <v/>
      </c>
      <c r="L270" s="78"/>
      <c r="M270" s="78"/>
      <c r="N270" s="78"/>
      <c r="O270" s="78"/>
      <c r="P270" s="78"/>
      <c r="Q270" s="78"/>
      <c r="R270" s="76"/>
      <c r="S270" s="57" t="str">
        <f t="shared" si="66"/>
        <v/>
      </c>
      <c r="T270" s="81" t="str">
        <f t="shared" si="67"/>
        <v/>
      </c>
      <c r="U270" s="94" t="str">
        <f t="shared" si="68"/>
        <v/>
      </c>
      <c r="W270" s="44" t="str">
        <f t="shared" si="69"/>
        <v/>
      </c>
      <c r="X270" s="44" t="str">
        <f t="shared" si="70"/>
        <v/>
      </c>
      <c r="Y270" s="30" t="str">
        <f t="shared" ca="1" si="71"/>
        <v/>
      </c>
      <c r="Z270" s="30" t="str">
        <f t="shared" si="72"/>
        <v/>
      </c>
      <c r="AA270" s="30" t="str">
        <f t="shared" si="73"/>
        <v>N</v>
      </c>
      <c r="AB270" s="30" t="str">
        <f t="shared" si="74"/>
        <v/>
      </c>
      <c r="AC270" s="30" t="str">
        <f t="shared" si="75"/>
        <v/>
      </c>
      <c r="AD270" s="30" t="str">
        <f t="shared" si="76"/>
        <v/>
      </c>
      <c r="AE270" s="88" t="str">
        <f t="shared" si="77"/>
        <v/>
      </c>
      <c r="AF270" s="30" t="str">
        <f t="shared" si="78"/>
        <v/>
      </c>
      <c r="AG270" s="44" t="str">
        <f t="shared" si="79"/>
        <v/>
      </c>
      <c r="AH270" s="44" t="str">
        <f t="shared" si="79"/>
        <v/>
      </c>
      <c r="AI270" s="96" t="str">
        <f t="shared" si="79"/>
        <v/>
      </c>
    </row>
    <row r="271" spans="1:35" s="44" customFormat="1" x14ac:dyDescent="0.3">
      <c r="A271" s="65"/>
      <c r="B271" s="55" t="str">
        <f t="shared" ca="1" si="65"/>
        <v/>
      </c>
      <c r="C271" s="99"/>
      <c r="D271" s="67"/>
      <c r="E271" s="67"/>
      <c r="F271" s="68"/>
      <c r="G271" s="69"/>
      <c r="H271" s="70"/>
      <c r="I271" s="90" t="str">
        <f t="shared" si="64"/>
        <v/>
      </c>
      <c r="J271" s="57" t="str">
        <f t="shared" si="64"/>
        <v/>
      </c>
      <c r="L271" s="78"/>
      <c r="M271" s="78"/>
      <c r="N271" s="78"/>
      <c r="O271" s="78"/>
      <c r="P271" s="78"/>
      <c r="Q271" s="78"/>
      <c r="R271" s="76"/>
      <c r="S271" s="57" t="str">
        <f t="shared" si="66"/>
        <v/>
      </c>
      <c r="T271" s="81" t="str">
        <f t="shared" si="67"/>
        <v/>
      </c>
      <c r="U271" s="94" t="str">
        <f t="shared" si="68"/>
        <v/>
      </c>
      <c r="W271" s="44" t="str">
        <f t="shared" si="69"/>
        <v/>
      </c>
      <c r="X271" s="44" t="str">
        <f t="shared" si="70"/>
        <v/>
      </c>
      <c r="Y271" s="30" t="str">
        <f t="shared" ca="1" si="71"/>
        <v/>
      </c>
      <c r="Z271" s="30" t="str">
        <f t="shared" si="72"/>
        <v/>
      </c>
      <c r="AA271" s="30" t="str">
        <f t="shared" si="73"/>
        <v>N</v>
      </c>
      <c r="AB271" s="30" t="str">
        <f t="shared" si="74"/>
        <v/>
      </c>
      <c r="AC271" s="30" t="str">
        <f t="shared" si="75"/>
        <v/>
      </c>
      <c r="AD271" s="30" t="str">
        <f t="shared" si="76"/>
        <v/>
      </c>
      <c r="AE271" s="88" t="str">
        <f t="shared" si="77"/>
        <v/>
      </c>
      <c r="AF271" s="30" t="str">
        <f t="shared" si="78"/>
        <v/>
      </c>
      <c r="AG271" s="44" t="str">
        <f t="shared" si="79"/>
        <v/>
      </c>
      <c r="AH271" s="44" t="str">
        <f t="shared" si="79"/>
        <v/>
      </c>
      <c r="AI271" s="96" t="str">
        <f t="shared" si="79"/>
        <v/>
      </c>
    </row>
    <row r="272" spans="1:35" s="44" customFormat="1" x14ac:dyDescent="0.3">
      <c r="A272" s="65"/>
      <c r="B272" s="55" t="str">
        <f t="shared" ca="1" si="65"/>
        <v/>
      </c>
      <c r="C272" s="99"/>
      <c r="D272" s="67"/>
      <c r="E272" s="67"/>
      <c r="F272" s="68"/>
      <c r="G272" s="69"/>
      <c r="H272" s="70"/>
      <c r="I272" s="90" t="str">
        <f t="shared" si="64"/>
        <v/>
      </c>
      <c r="J272" s="57" t="str">
        <f t="shared" si="64"/>
        <v/>
      </c>
      <c r="L272" s="78"/>
      <c r="M272" s="78"/>
      <c r="N272" s="78"/>
      <c r="O272" s="78"/>
      <c r="P272" s="78"/>
      <c r="Q272" s="78"/>
      <c r="R272" s="76"/>
      <c r="S272" s="57" t="str">
        <f t="shared" si="66"/>
        <v/>
      </c>
      <c r="T272" s="81" t="str">
        <f t="shared" si="67"/>
        <v/>
      </c>
      <c r="U272" s="94" t="str">
        <f t="shared" si="68"/>
        <v/>
      </c>
      <c r="W272" s="44" t="str">
        <f t="shared" si="69"/>
        <v/>
      </c>
      <c r="X272" s="44" t="str">
        <f t="shared" si="70"/>
        <v/>
      </c>
      <c r="Y272" s="30" t="str">
        <f t="shared" ca="1" si="71"/>
        <v/>
      </c>
      <c r="Z272" s="30" t="str">
        <f t="shared" si="72"/>
        <v/>
      </c>
      <c r="AA272" s="30" t="str">
        <f t="shared" si="73"/>
        <v>N</v>
      </c>
      <c r="AB272" s="30" t="str">
        <f t="shared" si="74"/>
        <v/>
      </c>
      <c r="AC272" s="30" t="str">
        <f t="shared" si="75"/>
        <v/>
      </c>
      <c r="AD272" s="30" t="str">
        <f t="shared" si="76"/>
        <v/>
      </c>
      <c r="AE272" s="88" t="str">
        <f t="shared" si="77"/>
        <v/>
      </c>
      <c r="AF272" s="30" t="str">
        <f t="shared" si="78"/>
        <v/>
      </c>
      <c r="AG272" s="44" t="str">
        <f t="shared" si="79"/>
        <v/>
      </c>
      <c r="AH272" s="44" t="str">
        <f t="shared" si="79"/>
        <v/>
      </c>
      <c r="AI272" s="96" t="str">
        <f t="shared" si="79"/>
        <v/>
      </c>
    </row>
    <row r="273" spans="1:35" s="44" customFormat="1" x14ac:dyDescent="0.3">
      <c r="A273" s="65"/>
      <c r="B273" s="55" t="str">
        <f t="shared" ca="1" si="65"/>
        <v/>
      </c>
      <c r="C273" s="99"/>
      <c r="D273" s="67"/>
      <c r="E273" s="67"/>
      <c r="F273" s="68"/>
      <c r="G273" s="69"/>
      <c r="H273" s="70"/>
      <c r="I273" s="90" t="str">
        <f t="shared" si="64"/>
        <v/>
      </c>
      <c r="J273" s="57" t="str">
        <f t="shared" si="64"/>
        <v/>
      </c>
      <c r="L273" s="78"/>
      <c r="M273" s="78"/>
      <c r="N273" s="78"/>
      <c r="O273" s="78"/>
      <c r="P273" s="78"/>
      <c r="Q273" s="78"/>
      <c r="R273" s="76"/>
      <c r="S273" s="57" t="str">
        <f t="shared" si="66"/>
        <v/>
      </c>
      <c r="T273" s="81" t="str">
        <f t="shared" si="67"/>
        <v/>
      </c>
      <c r="U273" s="94" t="str">
        <f t="shared" si="68"/>
        <v/>
      </c>
      <c r="W273" s="44" t="str">
        <f t="shared" si="69"/>
        <v/>
      </c>
      <c r="X273" s="44" t="str">
        <f t="shared" si="70"/>
        <v/>
      </c>
      <c r="Y273" s="30" t="str">
        <f t="shared" ca="1" si="71"/>
        <v/>
      </c>
      <c r="Z273" s="30" t="str">
        <f t="shared" si="72"/>
        <v/>
      </c>
      <c r="AA273" s="30" t="str">
        <f t="shared" si="73"/>
        <v>N</v>
      </c>
      <c r="AB273" s="30" t="str">
        <f t="shared" si="74"/>
        <v/>
      </c>
      <c r="AC273" s="30" t="str">
        <f t="shared" si="75"/>
        <v/>
      </c>
      <c r="AD273" s="30" t="str">
        <f t="shared" si="76"/>
        <v/>
      </c>
      <c r="AE273" s="88" t="str">
        <f t="shared" si="77"/>
        <v/>
      </c>
      <c r="AF273" s="30" t="str">
        <f t="shared" si="78"/>
        <v/>
      </c>
      <c r="AG273" s="44" t="str">
        <f t="shared" si="79"/>
        <v/>
      </c>
      <c r="AH273" s="44" t="str">
        <f t="shared" si="79"/>
        <v/>
      </c>
      <c r="AI273" s="96" t="str">
        <f t="shared" si="79"/>
        <v/>
      </c>
    </row>
    <row r="274" spans="1:35" s="44" customFormat="1" x14ac:dyDescent="0.3">
      <c r="A274" s="65"/>
      <c r="B274" s="55" t="str">
        <f t="shared" ca="1" si="65"/>
        <v/>
      </c>
      <c r="C274" s="99"/>
      <c r="D274" s="67"/>
      <c r="E274" s="67"/>
      <c r="F274" s="68"/>
      <c r="G274" s="69"/>
      <c r="H274" s="70"/>
      <c r="I274" s="90" t="str">
        <f t="shared" si="64"/>
        <v/>
      </c>
      <c r="J274" s="57" t="str">
        <f t="shared" si="64"/>
        <v/>
      </c>
      <c r="L274" s="78"/>
      <c r="M274" s="78"/>
      <c r="N274" s="78"/>
      <c r="O274" s="78"/>
      <c r="P274" s="78"/>
      <c r="Q274" s="78"/>
      <c r="R274" s="76"/>
      <c r="S274" s="57" t="str">
        <f t="shared" si="66"/>
        <v/>
      </c>
      <c r="T274" s="81" t="str">
        <f t="shared" si="67"/>
        <v/>
      </c>
      <c r="U274" s="94" t="str">
        <f t="shared" si="68"/>
        <v/>
      </c>
      <c r="W274" s="44" t="str">
        <f t="shared" si="69"/>
        <v/>
      </c>
      <c r="X274" s="44" t="str">
        <f t="shared" si="70"/>
        <v/>
      </c>
      <c r="Y274" s="30" t="str">
        <f t="shared" ca="1" si="71"/>
        <v/>
      </c>
      <c r="Z274" s="30" t="str">
        <f t="shared" si="72"/>
        <v/>
      </c>
      <c r="AA274" s="30" t="str">
        <f t="shared" si="73"/>
        <v>N</v>
      </c>
      <c r="AB274" s="30" t="str">
        <f t="shared" si="74"/>
        <v/>
      </c>
      <c r="AC274" s="30" t="str">
        <f t="shared" si="75"/>
        <v/>
      </c>
      <c r="AD274" s="30" t="str">
        <f t="shared" si="76"/>
        <v/>
      </c>
      <c r="AE274" s="88" t="str">
        <f t="shared" si="77"/>
        <v/>
      </c>
      <c r="AF274" s="30" t="str">
        <f t="shared" si="78"/>
        <v/>
      </c>
      <c r="AG274" s="44" t="str">
        <f t="shared" si="79"/>
        <v/>
      </c>
      <c r="AH274" s="44" t="str">
        <f t="shared" si="79"/>
        <v/>
      </c>
      <c r="AI274" s="96" t="str">
        <f t="shared" si="79"/>
        <v/>
      </c>
    </row>
    <row r="275" spans="1:35" s="44" customFormat="1" x14ac:dyDescent="0.3">
      <c r="A275" s="65"/>
      <c r="B275" s="55" t="str">
        <f t="shared" ca="1" si="65"/>
        <v/>
      </c>
      <c r="C275" s="99"/>
      <c r="D275" s="67"/>
      <c r="E275" s="67"/>
      <c r="F275" s="68"/>
      <c r="G275" s="69"/>
      <c r="H275" s="70"/>
      <c r="I275" s="90" t="str">
        <f t="shared" si="64"/>
        <v/>
      </c>
      <c r="J275" s="57" t="str">
        <f t="shared" si="64"/>
        <v/>
      </c>
      <c r="L275" s="78"/>
      <c r="M275" s="78"/>
      <c r="N275" s="78"/>
      <c r="O275" s="78"/>
      <c r="P275" s="78"/>
      <c r="Q275" s="78"/>
      <c r="R275" s="76"/>
      <c r="S275" s="57" t="str">
        <f t="shared" si="66"/>
        <v/>
      </c>
      <c r="T275" s="81" t="str">
        <f t="shared" si="67"/>
        <v/>
      </c>
      <c r="U275" s="94" t="str">
        <f t="shared" si="68"/>
        <v/>
      </c>
      <c r="W275" s="44" t="str">
        <f t="shared" si="69"/>
        <v/>
      </c>
      <c r="X275" s="44" t="str">
        <f t="shared" si="70"/>
        <v/>
      </c>
      <c r="Y275" s="30" t="str">
        <f t="shared" ca="1" si="71"/>
        <v/>
      </c>
      <c r="Z275" s="30" t="str">
        <f t="shared" si="72"/>
        <v/>
      </c>
      <c r="AA275" s="30" t="str">
        <f t="shared" si="73"/>
        <v>N</v>
      </c>
      <c r="AB275" s="30" t="str">
        <f t="shared" si="74"/>
        <v/>
      </c>
      <c r="AC275" s="30" t="str">
        <f t="shared" si="75"/>
        <v/>
      </c>
      <c r="AD275" s="30" t="str">
        <f t="shared" si="76"/>
        <v/>
      </c>
      <c r="AE275" s="88" t="str">
        <f t="shared" si="77"/>
        <v/>
      </c>
      <c r="AF275" s="30" t="str">
        <f t="shared" si="78"/>
        <v/>
      </c>
      <c r="AG275" s="44" t="str">
        <f t="shared" si="79"/>
        <v/>
      </c>
      <c r="AH275" s="44" t="str">
        <f t="shared" si="79"/>
        <v/>
      </c>
      <c r="AI275" s="96" t="str">
        <f t="shared" si="79"/>
        <v/>
      </c>
    </row>
    <row r="276" spans="1:35" s="44" customFormat="1" x14ac:dyDescent="0.3">
      <c r="A276" s="65"/>
      <c r="B276" s="55" t="str">
        <f t="shared" ca="1" si="65"/>
        <v/>
      </c>
      <c r="C276" s="99"/>
      <c r="D276" s="67"/>
      <c r="E276" s="67"/>
      <c r="F276" s="68"/>
      <c r="G276" s="69"/>
      <c r="H276" s="70"/>
      <c r="I276" s="90" t="str">
        <f t="shared" si="64"/>
        <v/>
      </c>
      <c r="J276" s="57" t="str">
        <f t="shared" si="64"/>
        <v/>
      </c>
      <c r="L276" s="78"/>
      <c r="M276" s="78"/>
      <c r="N276" s="78"/>
      <c r="O276" s="78"/>
      <c r="P276" s="78"/>
      <c r="Q276" s="78"/>
      <c r="R276" s="76"/>
      <c r="S276" s="57" t="str">
        <f t="shared" si="66"/>
        <v/>
      </c>
      <c r="T276" s="81" t="str">
        <f t="shared" si="67"/>
        <v/>
      </c>
      <c r="U276" s="94" t="str">
        <f t="shared" si="68"/>
        <v/>
      </c>
      <c r="W276" s="44" t="str">
        <f t="shared" si="69"/>
        <v/>
      </c>
      <c r="X276" s="44" t="str">
        <f t="shared" si="70"/>
        <v/>
      </c>
      <c r="Y276" s="30" t="str">
        <f t="shared" ca="1" si="71"/>
        <v/>
      </c>
      <c r="Z276" s="30" t="str">
        <f t="shared" si="72"/>
        <v/>
      </c>
      <c r="AA276" s="30" t="str">
        <f t="shared" si="73"/>
        <v>N</v>
      </c>
      <c r="AB276" s="30" t="str">
        <f t="shared" si="74"/>
        <v/>
      </c>
      <c r="AC276" s="30" t="str">
        <f t="shared" si="75"/>
        <v/>
      </c>
      <c r="AD276" s="30" t="str">
        <f t="shared" si="76"/>
        <v/>
      </c>
      <c r="AE276" s="88" t="str">
        <f t="shared" si="77"/>
        <v/>
      </c>
      <c r="AF276" s="30" t="str">
        <f t="shared" si="78"/>
        <v/>
      </c>
      <c r="AG276" s="44" t="str">
        <f t="shared" si="79"/>
        <v/>
      </c>
      <c r="AH276" s="44" t="str">
        <f t="shared" si="79"/>
        <v/>
      </c>
      <c r="AI276" s="96" t="str">
        <f t="shared" si="79"/>
        <v/>
      </c>
    </row>
    <row r="277" spans="1:35" s="44" customFormat="1" x14ac:dyDescent="0.3">
      <c r="A277" s="65"/>
      <c r="B277" s="55" t="str">
        <f t="shared" ca="1" si="65"/>
        <v/>
      </c>
      <c r="C277" s="99"/>
      <c r="D277" s="67"/>
      <c r="E277" s="67"/>
      <c r="F277" s="68"/>
      <c r="G277" s="69"/>
      <c r="H277" s="70"/>
      <c r="I277" s="90" t="str">
        <f t="shared" si="64"/>
        <v/>
      </c>
      <c r="J277" s="57" t="str">
        <f t="shared" si="64"/>
        <v/>
      </c>
      <c r="L277" s="78"/>
      <c r="M277" s="78"/>
      <c r="N277" s="78"/>
      <c r="O277" s="78"/>
      <c r="P277" s="78"/>
      <c r="Q277" s="78"/>
      <c r="R277" s="76"/>
      <c r="S277" s="57" t="str">
        <f t="shared" si="66"/>
        <v/>
      </c>
      <c r="T277" s="81" t="str">
        <f t="shared" si="67"/>
        <v/>
      </c>
      <c r="U277" s="94" t="str">
        <f t="shared" si="68"/>
        <v/>
      </c>
      <c r="W277" s="44" t="str">
        <f t="shared" si="69"/>
        <v/>
      </c>
      <c r="X277" s="44" t="str">
        <f t="shared" si="70"/>
        <v/>
      </c>
      <c r="Y277" s="30" t="str">
        <f t="shared" ca="1" si="71"/>
        <v/>
      </c>
      <c r="Z277" s="30" t="str">
        <f t="shared" si="72"/>
        <v/>
      </c>
      <c r="AA277" s="30" t="str">
        <f t="shared" si="73"/>
        <v>N</v>
      </c>
      <c r="AB277" s="30" t="str">
        <f t="shared" si="74"/>
        <v/>
      </c>
      <c r="AC277" s="30" t="str">
        <f t="shared" si="75"/>
        <v/>
      </c>
      <c r="AD277" s="30" t="str">
        <f t="shared" si="76"/>
        <v/>
      </c>
      <c r="AE277" s="88" t="str">
        <f t="shared" si="77"/>
        <v/>
      </c>
      <c r="AF277" s="30" t="str">
        <f t="shared" si="78"/>
        <v/>
      </c>
      <c r="AG277" s="44" t="str">
        <f t="shared" si="79"/>
        <v/>
      </c>
      <c r="AH277" s="44" t="str">
        <f t="shared" si="79"/>
        <v/>
      </c>
      <c r="AI277" s="96" t="str">
        <f t="shared" si="79"/>
        <v/>
      </c>
    </row>
    <row r="278" spans="1:35" s="44" customFormat="1" x14ac:dyDescent="0.3">
      <c r="A278" s="65"/>
      <c r="B278" s="55" t="str">
        <f t="shared" ca="1" si="65"/>
        <v/>
      </c>
      <c r="C278" s="99"/>
      <c r="D278" s="67"/>
      <c r="E278" s="67"/>
      <c r="F278" s="68"/>
      <c r="G278" s="69"/>
      <c r="H278" s="70"/>
      <c r="I278" s="90" t="str">
        <f t="shared" ref="I278:J341" si="80">AE278</f>
        <v/>
      </c>
      <c r="J278" s="57" t="str">
        <f t="shared" si="80"/>
        <v/>
      </c>
      <c r="L278" s="78"/>
      <c r="M278" s="78"/>
      <c r="N278" s="78"/>
      <c r="O278" s="78"/>
      <c r="P278" s="78"/>
      <c r="Q278" s="78"/>
      <c r="R278" s="76"/>
      <c r="S278" s="57" t="str">
        <f t="shared" si="66"/>
        <v/>
      </c>
      <c r="T278" s="81" t="str">
        <f t="shared" si="67"/>
        <v/>
      </c>
      <c r="U278" s="94" t="str">
        <f t="shared" si="68"/>
        <v/>
      </c>
      <c r="W278" s="44" t="str">
        <f t="shared" si="69"/>
        <v/>
      </c>
      <c r="X278" s="44" t="str">
        <f t="shared" si="70"/>
        <v/>
      </c>
      <c r="Y278" s="30" t="str">
        <f t="shared" ca="1" si="71"/>
        <v/>
      </c>
      <c r="Z278" s="30" t="str">
        <f t="shared" si="72"/>
        <v/>
      </c>
      <c r="AA278" s="30" t="str">
        <f t="shared" si="73"/>
        <v>N</v>
      </c>
      <c r="AB278" s="30" t="str">
        <f t="shared" si="74"/>
        <v/>
      </c>
      <c r="AC278" s="30" t="str">
        <f t="shared" si="75"/>
        <v/>
      </c>
      <c r="AD278" s="30" t="str">
        <f t="shared" si="76"/>
        <v/>
      </c>
      <c r="AE278" s="88" t="str">
        <f t="shared" si="77"/>
        <v/>
      </c>
      <c r="AF278" s="30" t="str">
        <f t="shared" si="78"/>
        <v/>
      </c>
      <c r="AG278" s="44" t="str">
        <f t="shared" si="79"/>
        <v/>
      </c>
      <c r="AH278" s="44" t="str">
        <f t="shared" si="79"/>
        <v/>
      </c>
      <c r="AI278" s="96" t="str">
        <f t="shared" si="79"/>
        <v/>
      </c>
    </row>
    <row r="279" spans="1:35" s="44" customFormat="1" x14ac:dyDescent="0.3">
      <c r="A279" s="65"/>
      <c r="B279" s="55" t="str">
        <f t="shared" ca="1" si="65"/>
        <v/>
      </c>
      <c r="C279" s="99"/>
      <c r="D279" s="67"/>
      <c r="E279" s="67"/>
      <c r="F279" s="68"/>
      <c r="G279" s="69"/>
      <c r="H279" s="70"/>
      <c r="I279" s="90" t="str">
        <f t="shared" si="80"/>
        <v/>
      </c>
      <c r="J279" s="57" t="str">
        <f t="shared" si="80"/>
        <v/>
      </c>
      <c r="L279" s="78"/>
      <c r="M279" s="78"/>
      <c r="N279" s="78"/>
      <c r="O279" s="78"/>
      <c r="P279" s="78"/>
      <c r="Q279" s="78"/>
      <c r="R279" s="76"/>
      <c r="S279" s="57" t="str">
        <f t="shared" si="66"/>
        <v/>
      </c>
      <c r="T279" s="81" t="str">
        <f t="shared" si="67"/>
        <v/>
      </c>
      <c r="U279" s="94" t="str">
        <f t="shared" si="68"/>
        <v/>
      </c>
      <c r="W279" s="44" t="str">
        <f t="shared" si="69"/>
        <v/>
      </c>
      <c r="X279" s="44" t="str">
        <f t="shared" si="70"/>
        <v/>
      </c>
      <c r="Y279" s="30" t="str">
        <f t="shared" ca="1" si="71"/>
        <v/>
      </c>
      <c r="Z279" s="30" t="str">
        <f t="shared" si="72"/>
        <v/>
      </c>
      <c r="AA279" s="30" t="str">
        <f t="shared" si="73"/>
        <v>N</v>
      </c>
      <c r="AB279" s="30" t="str">
        <f t="shared" si="74"/>
        <v/>
      </c>
      <c r="AC279" s="30" t="str">
        <f t="shared" si="75"/>
        <v/>
      </c>
      <c r="AD279" s="30" t="str">
        <f t="shared" si="76"/>
        <v/>
      </c>
      <c r="AE279" s="88" t="str">
        <f t="shared" si="77"/>
        <v/>
      </c>
      <c r="AF279" s="30" t="str">
        <f t="shared" si="78"/>
        <v/>
      </c>
      <c r="AG279" s="44" t="str">
        <f t="shared" si="79"/>
        <v/>
      </c>
      <c r="AH279" s="44" t="str">
        <f t="shared" si="79"/>
        <v/>
      </c>
      <c r="AI279" s="96" t="str">
        <f t="shared" si="79"/>
        <v/>
      </c>
    </row>
    <row r="280" spans="1:35" s="44" customFormat="1" x14ac:dyDescent="0.3">
      <c r="A280" s="65"/>
      <c r="B280" s="55" t="str">
        <f t="shared" ca="1" si="65"/>
        <v/>
      </c>
      <c r="C280" s="99"/>
      <c r="D280" s="67"/>
      <c r="E280" s="67"/>
      <c r="F280" s="68"/>
      <c r="G280" s="69"/>
      <c r="H280" s="70"/>
      <c r="I280" s="90" t="str">
        <f t="shared" si="80"/>
        <v/>
      </c>
      <c r="J280" s="57" t="str">
        <f t="shared" si="80"/>
        <v/>
      </c>
      <c r="L280" s="78"/>
      <c r="M280" s="78"/>
      <c r="N280" s="78"/>
      <c r="O280" s="78"/>
      <c r="P280" s="78"/>
      <c r="Q280" s="78"/>
      <c r="R280" s="76"/>
      <c r="S280" s="57" t="str">
        <f t="shared" si="66"/>
        <v/>
      </c>
      <c r="T280" s="81" t="str">
        <f t="shared" si="67"/>
        <v/>
      </c>
      <c r="U280" s="94" t="str">
        <f t="shared" si="68"/>
        <v/>
      </c>
      <c r="W280" s="44" t="str">
        <f t="shared" si="69"/>
        <v/>
      </c>
      <c r="X280" s="44" t="str">
        <f t="shared" si="70"/>
        <v/>
      </c>
      <c r="Y280" s="30" t="str">
        <f t="shared" ca="1" si="71"/>
        <v/>
      </c>
      <c r="Z280" s="30" t="str">
        <f t="shared" si="72"/>
        <v/>
      </c>
      <c r="AA280" s="30" t="str">
        <f t="shared" si="73"/>
        <v>N</v>
      </c>
      <c r="AB280" s="30" t="str">
        <f t="shared" si="74"/>
        <v/>
      </c>
      <c r="AC280" s="30" t="str">
        <f t="shared" si="75"/>
        <v/>
      </c>
      <c r="AD280" s="30" t="str">
        <f t="shared" si="76"/>
        <v/>
      </c>
      <c r="AE280" s="88" t="str">
        <f t="shared" si="77"/>
        <v/>
      </c>
      <c r="AF280" s="30" t="str">
        <f t="shared" si="78"/>
        <v/>
      </c>
      <c r="AG280" s="44" t="str">
        <f t="shared" si="79"/>
        <v/>
      </c>
      <c r="AH280" s="44" t="str">
        <f t="shared" si="79"/>
        <v/>
      </c>
      <c r="AI280" s="96" t="str">
        <f t="shared" si="79"/>
        <v/>
      </c>
    </row>
    <row r="281" spans="1:35" s="44" customFormat="1" x14ac:dyDescent="0.3">
      <c r="A281" s="65"/>
      <c r="B281" s="55" t="str">
        <f t="shared" ca="1" si="65"/>
        <v/>
      </c>
      <c r="C281" s="99"/>
      <c r="D281" s="67"/>
      <c r="E281" s="67"/>
      <c r="F281" s="68"/>
      <c r="G281" s="69"/>
      <c r="H281" s="70"/>
      <c r="I281" s="90" t="str">
        <f t="shared" si="80"/>
        <v/>
      </c>
      <c r="J281" s="57" t="str">
        <f t="shared" si="80"/>
        <v/>
      </c>
      <c r="L281" s="78"/>
      <c r="M281" s="78"/>
      <c r="N281" s="78"/>
      <c r="O281" s="78"/>
      <c r="P281" s="78"/>
      <c r="Q281" s="78"/>
      <c r="R281" s="76"/>
      <c r="S281" s="57" t="str">
        <f t="shared" si="66"/>
        <v/>
      </c>
      <c r="T281" s="81" t="str">
        <f t="shared" si="67"/>
        <v/>
      </c>
      <c r="U281" s="94" t="str">
        <f t="shared" si="68"/>
        <v/>
      </c>
      <c r="W281" s="44" t="str">
        <f t="shared" si="69"/>
        <v/>
      </c>
      <c r="X281" s="44" t="str">
        <f t="shared" si="70"/>
        <v/>
      </c>
      <c r="Y281" s="30" t="str">
        <f t="shared" ca="1" si="71"/>
        <v/>
      </c>
      <c r="Z281" s="30" t="str">
        <f t="shared" si="72"/>
        <v/>
      </c>
      <c r="AA281" s="30" t="str">
        <f t="shared" si="73"/>
        <v>N</v>
      </c>
      <c r="AB281" s="30" t="str">
        <f t="shared" si="74"/>
        <v/>
      </c>
      <c r="AC281" s="30" t="str">
        <f t="shared" si="75"/>
        <v/>
      </c>
      <c r="AD281" s="30" t="str">
        <f t="shared" si="76"/>
        <v/>
      </c>
      <c r="AE281" s="88" t="str">
        <f t="shared" si="77"/>
        <v/>
      </c>
      <c r="AF281" s="30" t="str">
        <f t="shared" si="78"/>
        <v/>
      </c>
      <c r="AG281" s="44" t="str">
        <f t="shared" si="79"/>
        <v/>
      </c>
      <c r="AH281" s="44" t="str">
        <f t="shared" si="79"/>
        <v/>
      </c>
      <c r="AI281" s="96" t="str">
        <f t="shared" si="79"/>
        <v/>
      </c>
    </row>
    <row r="282" spans="1:35" s="44" customFormat="1" x14ac:dyDescent="0.3">
      <c r="A282" s="65"/>
      <c r="B282" s="55" t="str">
        <f t="shared" ca="1" si="65"/>
        <v/>
      </c>
      <c r="C282" s="99"/>
      <c r="D282" s="67"/>
      <c r="E282" s="67"/>
      <c r="F282" s="68"/>
      <c r="G282" s="69"/>
      <c r="H282" s="70"/>
      <c r="I282" s="90" t="str">
        <f t="shared" si="80"/>
        <v/>
      </c>
      <c r="J282" s="57" t="str">
        <f t="shared" si="80"/>
        <v/>
      </c>
      <c r="L282" s="78"/>
      <c r="M282" s="78"/>
      <c r="N282" s="78"/>
      <c r="O282" s="78"/>
      <c r="P282" s="78"/>
      <c r="Q282" s="78"/>
      <c r="R282" s="76"/>
      <c r="S282" s="57" t="str">
        <f t="shared" si="66"/>
        <v/>
      </c>
      <c r="T282" s="81" t="str">
        <f t="shared" si="67"/>
        <v/>
      </c>
      <c r="U282" s="94" t="str">
        <f t="shared" si="68"/>
        <v/>
      </c>
      <c r="W282" s="44" t="str">
        <f t="shared" si="69"/>
        <v/>
      </c>
      <c r="X282" s="44" t="str">
        <f t="shared" si="70"/>
        <v/>
      </c>
      <c r="Y282" s="30" t="str">
        <f t="shared" ca="1" si="71"/>
        <v/>
      </c>
      <c r="Z282" s="30" t="str">
        <f t="shared" si="72"/>
        <v/>
      </c>
      <c r="AA282" s="30" t="str">
        <f t="shared" si="73"/>
        <v>N</v>
      </c>
      <c r="AB282" s="30" t="str">
        <f t="shared" si="74"/>
        <v/>
      </c>
      <c r="AC282" s="30" t="str">
        <f t="shared" si="75"/>
        <v/>
      </c>
      <c r="AD282" s="30" t="str">
        <f t="shared" si="76"/>
        <v/>
      </c>
      <c r="AE282" s="88" t="str">
        <f t="shared" si="77"/>
        <v/>
      </c>
      <c r="AF282" s="30" t="str">
        <f t="shared" si="78"/>
        <v/>
      </c>
      <c r="AG282" s="44" t="str">
        <f t="shared" si="79"/>
        <v/>
      </c>
      <c r="AH282" s="44" t="str">
        <f t="shared" si="79"/>
        <v/>
      </c>
      <c r="AI282" s="96" t="str">
        <f t="shared" si="79"/>
        <v/>
      </c>
    </row>
    <row r="283" spans="1:35" s="44" customFormat="1" x14ac:dyDescent="0.3">
      <c r="A283" s="65"/>
      <c r="B283" s="55" t="str">
        <f t="shared" ca="1" si="65"/>
        <v/>
      </c>
      <c r="C283" s="99"/>
      <c r="D283" s="67"/>
      <c r="E283" s="67"/>
      <c r="F283" s="68"/>
      <c r="G283" s="69"/>
      <c r="H283" s="70"/>
      <c r="I283" s="90" t="str">
        <f t="shared" si="80"/>
        <v/>
      </c>
      <c r="J283" s="57" t="str">
        <f t="shared" si="80"/>
        <v/>
      </c>
      <c r="L283" s="78"/>
      <c r="M283" s="78"/>
      <c r="N283" s="78"/>
      <c r="O283" s="78"/>
      <c r="P283" s="78"/>
      <c r="Q283" s="78"/>
      <c r="R283" s="76"/>
      <c r="S283" s="57" t="str">
        <f t="shared" si="66"/>
        <v/>
      </c>
      <c r="T283" s="81" t="str">
        <f t="shared" si="67"/>
        <v/>
      </c>
      <c r="U283" s="94" t="str">
        <f t="shared" si="68"/>
        <v/>
      </c>
      <c r="W283" s="44" t="str">
        <f t="shared" si="69"/>
        <v/>
      </c>
      <c r="X283" s="44" t="str">
        <f t="shared" si="70"/>
        <v/>
      </c>
      <c r="Y283" s="30" t="str">
        <f t="shared" ca="1" si="71"/>
        <v/>
      </c>
      <c r="Z283" s="30" t="str">
        <f t="shared" si="72"/>
        <v/>
      </c>
      <c r="AA283" s="30" t="str">
        <f t="shared" si="73"/>
        <v>N</v>
      </c>
      <c r="AB283" s="30" t="str">
        <f t="shared" si="74"/>
        <v/>
      </c>
      <c r="AC283" s="30" t="str">
        <f t="shared" si="75"/>
        <v/>
      </c>
      <c r="AD283" s="30" t="str">
        <f t="shared" si="76"/>
        <v/>
      </c>
      <c r="AE283" s="88" t="str">
        <f t="shared" si="77"/>
        <v/>
      </c>
      <c r="AF283" s="30" t="str">
        <f t="shared" si="78"/>
        <v/>
      </c>
      <c r="AG283" s="44" t="str">
        <f t="shared" si="79"/>
        <v/>
      </c>
      <c r="AH283" s="44" t="str">
        <f t="shared" si="79"/>
        <v/>
      </c>
      <c r="AI283" s="96" t="str">
        <f t="shared" si="79"/>
        <v/>
      </c>
    </row>
    <row r="284" spans="1:35" s="44" customFormat="1" x14ac:dyDescent="0.3">
      <c r="A284" s="65"/>
      <c r="B284" s="55" t="str">
        <f t="shared" ca="1" si="65"/>
        <v/>
      </c>
      <c r="C284" s="99"/>
      <c r="D284" s="67"/>
      <c r="E284" s="67"/>
      <c r="F284" s="68"/>
      <c r="G284" s="69"/>
      <c r="H284" s="70"/>
      <c r="I284" s="90" t="str">
        <f t="shared" si="80"/>
        <v/>
      </c>
      <c r="J284" s="57" t="str">
        <f t="shared" si="80"/>
        <v/>
      </c>
      <c r="L284" s="78"/>
      <c r="M284" s="78"/>
      <c r="N284" s="78"/>
      <c r="O284" s="78"/>
      <c r="P284" s="78"/>
      <c r="Q284" s="78"/>
      <c r="R284" s="76"/>
      <c r="S284" s="57" t="str">
        <f t="shared" si="66"/>
        <v/>
      </c>
      <c r="T284" s="81" t="str">
        <f t="shared" si="67"/>
        <v/>
      </c>
      <c r="U284" s="94" t="str">
        <f t="shared" si="68"/>
        <v/>
      </c>
      <c r="W284" s="44" t="str">
        <f t="shared" si="69"/>
        <v/>
      </c>
      <c r="X284" s="44" t="str">
        <f t="shared" si="70"/>
        <v/>
      </c>
      <c r="Y284" s="30" t="str">
        <f t="shared" ca="1" si="71"/>
        <v/>
      </c>
      <c r="Z284" s="30" t="str">
        <f t="shared" si="72"/>
        <v/>
      </c>
      <c r="AA284" s="30" t="str">
        <f t="shared" si="73"/>
        <v>N</v>
      </c>
      <c r="AB284" s="30" t="str">
        <f t="shared" si="74"/>
        <v/>
      </c>
      <c r="AC284" s="30" t="str">
        <f t="shared" si="75"/>
        <v/>
      </c>
      <c r="AD284" s="30" t="str">
        <f t="shared" si="76"/>
        <v/>
      </c>
      <c r="AE284" s="88" t="str">
        <f t="shared" si="77"/>
        <v/>
      </c>
      <c r="AF284" s="30" t="str">
        <f t="shared" si="78"/>
        <v/>
      </c>
      <c r="AG284" s="44" t="str">
        <f t="shared" si="79"/>
        <v/>
      </c>
      <c r="AH284" s="44" t="str">
        <f t="shared" si="79"/>
        <v/>
      </c>
      <c r="AI284" s="96" t="str">
        <f t="shared" si="79"/>
        <v/>
      </c>
    </row>
    <row r="285" spans="1:35" s="44" customFormat="1" x14ac:dyDescent="0.3">
      <c r="A285" s="65"/>
      <c r="B285" s="55" t="str">
        <f t="shared" ca="1" si="65"/>
        <v/>
      </c>
      <c r="C285" s="99"/>
      <c r="D285" s="67"/>
      <c r="E285" s="67"/>
      <c r="F285" s="68"/>
      <c r="G285" s="69"/>
      <c r="H285" s="70"/>
      <c r="I285" s="90" t="str">
        <f t="shared" si="80"/>
        <v/>
      </c>
      <c r="J285" s="57" t="str">
        <f t="shared" si="80"/>
        <v/>
      </c>
      <c r="L285" s="78"/>
      <c r="M285" s="78"/>
      <c r="N285" s="78"/>
      <c r="O285" s="78"/>
      <c r="P285" s="78"/>
      <c r="Q285" s="78"/>
      <c r="R285" s="76"/>
      <c r="S285" s="57" t="str">
        <f t="shared" si="66"/>
        <v/>
      </c>
      <c r="T285" s="81" t="str">
        <f t="shared" si="67"/>
        <v/>
      </c>
      <c r="U285" s="94" t="str">
        <f t="shared" si="68"/>
        <v/>
      </c>
      <c r="W285" s="44" t="str">
        <f t="shared" si="69"/>
        <v/>
      </c>
      <c r="X285" s="44" t="str">
        <f t="shared" si="70"/>
        <v/>
      </c>
      <c r="Y285" s="30" t="str">
        <f t="shared" ca="1" si="71"/>
        <v/>
      </c>
      <c r="Z285" s="30" t="str">
        <f t="shared" si="72"/>
        <v/>
      </c>
      <c r="AA285" s="30" t="str">
        <f t="shared" si="73"/>
        <v>N</v>
      </c>
      <c r="AB285" s="30" t="str">
        <f t="shared" si="74"/>
        <v/>
      </c>
      <c r="AC285" s="30" t="str">
        <f t="shared" si="75"/>
        <v/>
      </c>
      <c r="AD285" s="30" t="str">
        <f t="shared" si="76"/>
        <v/>
      </c>
      <c r="AE285" s="88" t="str">
        <f t="shared" si="77"/>
        <v/>
      </c>
      <c r="AF285" s="30" t="str">
        <f t="shared" si="78"/>
        <v/>
      </c>
      <c r="AG285" s="44" t="str">
        <f t="shared" si="79"/>
        <v/>
      </c>
      <c r="AH285" s="44" t="str">
        <f t="shared" si="79"/>
        <v/>
      </c>
      <c r="AI285" s="96" t="str">
        <f t="shared" si="79"/>
        <v/>
      </c>
    </row>
    <row r="286" spans="1:35" s="44" customFormat="1" x14ac:dyDescent="0.3">
      <c r="A286" s="65"/>
      <c r="B286" s="55" t="str">
        <f t="shared" ca="1" si="65"/>
        <v/>
      </c>
      <c r="C286" s="99"/>
      <c r="D286" s="67"/>
      <c r="E286" s="67"/>
      <c r="F286" s="68"/>
      <c r="G286" s="69"/>
      <c r="H286" s="70"/>
      <c r="I286" s="90" t="str">
        <f t="shared" si="80"/>
        <v/>
      </c>
      <c r="J286" s="57" t="str">
        <f t="shared" si="80"/>
        <v/>
      </c>
      <c r="L286" s="78"/>
      <c r="M286" s="78"/>
      <c r="N286" s="78"/>
      <c r="O286" s="78"/>
      <c r="P286" s="78"/>
      <c r="Q286" s="78"/>
      <c r="R286" s="76"/>
      <c r="S286" s="57" t="str">
        <f t="shared" si="66"/>
        <v/>
      </c>
      <c r="T286" s="81" t="str">
        <f t="shared" si="67"/>
        <v/>
      </c>
      <c r="U286" s="94" t="str">
        <f t="shared" si="68"/>
        <v/>
      </c>
      <c r="W286" s="44" t="str">
        <f t="shared" si="69"/>
        <v/>
      </c>
      <c r="X286" s="44" t="str">
        <f t="shared" si="70"/>
        <v/>
      </c>
      <c r="Y286" s="30" t="str">
        <f t="shared" ca="1" si="71"/>
        <v/>
      </c>
      <c r="Z286" s="30" t="str">
        <f t="shared" si="72"/>
        <v/>
      </c>
      <c r="AA286" s="30" t="str">
        <f t="shared" si="73"/>
        <v>N</v>
      </c>
      <c r="AB286" s="30" t="str">
        <f t="shared" si="74"/>
        <v/>
      </c>
      <c r="AC286" s="30" t="str">
        <f t="shared" si="75"/>
        <v/>
      </c>
      <c r="AD286" s="30" t="str">
        <f t="shared" si="76"/>
        <v/>
      </c>
      <c r="AE286" s="88" t="str">
        <f t="shared" si="77"/>
        <v/>
      </c>
      <c r="AF286" s="30" t="str">
        <f t="shared" si="78"/>
        <v/>
      </c>
      <c r="AG286" s="44" t="str">
        <f t="shared" si="79"/>
        <v/>
      </c>
      <c r="AH286" s="44" t="str">
        <f t="shared" si="79"/>
        <v/>
      </c>
      <c r="AI286" s="96" t="str">
        <f t="shared" si="79"/>
        <v/>
      </c>
    </row>
    <row r="287" spans="1:35" s="44" customFormat="1" x14ac:dyDescent="0.3">
      <c r="A287" s="65"/>
      <c r="B287" s="55" t="str">
        <f t="shared" ca="1" si="65"/>
        <v/>
      </c>
      <c r="C287" s="99"/>
      <c r="D287" s="67"/>
      <c r="E287" s="67"/>
      <c r="F287" s="68"/>
      <c r="G287" s="69"/>
      <c r="H287" s="70"/>
      <c r="I287" s="90" t="str">
        <f t="shared" si="80"/>
        <v/>
      </c>
      <c r="J287" s="57" t="str">
        <f t="shared" si="80"/>
        <v/>
      </c>
      <c r="L287" s="78"/>
      <c r="M287" s="78"/>
      <c r="N287" s="78"/>
      <c r="O287" s="78"/>
      <c r="P287" s="78"/>
      <c r="Q287" s="78"/>
      <c r="R287" s="76"/>
      <c r="S287" s="57" t="str">
        <f t="shared" si="66"/>
        <v/>
      </c>
      <c r="T287" s="81" t="str">
        <f t="shared" si="67"/>
        <v/>
      </c>
      <c r="U287" s="94" t="str">
        <f t="shared" si="68"/>
        <v/>
      </c>
      <c r="W287" s="44" t="str">
        <f t="shared" si="69"/>
        <v/>
      </c>
      <c r="X287" s="44" t="str">
        <f t="shared" si="70"/>
        <v/>
      </c>
      <c r="Y287" s="30" t="str">
        <f t="shared" ca="1" si="71"/>
        <v/>
      </c>
      <c r="Z287" s="30" t="str">
        <f t="shared" si="72"/>
        <v/>
      </c>
      <c r="AA287" s="30" t="str">
        <f t="shared" si="73"/>
        <v>N</v>
      </c>
      <c r="AB287" s="30" t="str">
        <f t="shared" si="74"/>
        <v/>
      </c>
      <c r="AC287" s="30" t="str">
        <f t="shared" si="75"/>
        <v/>
      </c>
      <c r="AD287" s="30" t="str">
        <f t="shared" si="76"/>
        <v/>
      </c>
      <c r="AE287" s="88" t="str">
        <f t="shared" si="77"/>
        <v/>
      </c>
      <c r="AF287" s="30" t="str">
        <f t="shared" si="78"/>
        <v/>
      </c>
      <c r="AG287" s="44" t="str">
        <f t="shared" si="79"/>
        <v/>
      </c>
      <c r="AH287" s="44" t="str">
        <f t="shared" si="79"/>
        <v/>
      </c>
      <c r="AI287" s="96" t="str">
        <f t="shared" si="79"/>
        <v/>
      </c>
    </row>
    <row r="288" spans="1:35" s="44" customFormat="1" x14ac:dyDescent="0.3">
      <c r="A288" s="65"/>
      <c r="B288" s="55" t="str">
        <f t="shared" ca="1" si="65"/>
        <v/>
      </c>
      <c r="C288" s="99"/>
      <c r="D288" s="67"/>
      <c r="E288" s="67"/>
      <c r="F288" s="68"/>
      <c r="G288" s="69"/>
      <c r="H288" s="70"/>
      <c r="I288" s="90" t="str">
        <f t="shared" si="80"/>
        <v/>
      </c>
      <c r="J288" s="57" t="str">
        <f t="shared" si="80"/>
        <v/>
      </c>
      <c r="L288" s="78"/>
      <c r="M288" s="78"/>
      <c r="N288" s="78"/>
      <c r="O288" s="78"/>
      <c r="P288" s="78"/>
      <c r="Q288" s="78"/>
      <c r="R288" s="76"/>
      <c r="S288" s="57" t="str">
        <f t="shared" si="66"/>
        <v/>
      </c>
      <c r="T288" s="81" t="str">
        <f t="shared" si="67"/>
        <v/>
      </c>
      <c r="U288" s="94" t="str">
        <f t="shared" si="68"/>
        <v/>
      </c>
      <c r="W288" s="44" t="str">
        <f t="shared" si="69"/>
        <v/>
      </c>
      <c r="X288" s="44" t="str">
        <f t="shared" si="70"/>
        <v/>
      </c>
      <c r="Y288" s="30" t="str">
        <f t="shared" ca="1" si="71"/>
        <v/>
      </c>
      <c r="Z288" s="30" t="str">
        <f t="shared" si="72"/>
        <v/>
      </c>
      <c r="AA288" s="30" t="str">
        <f t="shared" si="73"/>
        <v>N</v>
      </c>
      <c r="AB288" s="30" t="str">
        <f t="shared" si="74"/>
        <v/>
      </c>
      <c r="AC288" s="30" t="str">
        <f t="shared" si="75"/>
        <v/>
      </c>
      <c r="AD288" s="30" t="str">
        <f t="shared" si="76"/>
        <v/>
      </c>
      <c r="AE288" s="88" t="str">
        <f t="shared" si="77"/>
        <v/>
      </c>
      <c r="AF288" s="30" t="str">
        <f t="shared" si="78"/>
        <v/>
      </c>
      <c r="AG288" s="44" t="str">
        <f t="shared" si="79"/>
        <v/>
      </c>
      <c r="AH288" s="44" t="str">
        <f t="shared" si="79"/>
        <v/>
      </c>
      <c r="AI288" s="96" t="str">
        <f t="shared" si="79"/>
        <v/>
      </c>
    </row>
    <row r="289" spans="1:35" s="44" customFormat="1" x14ac:dyDescent="0.3">
      <c r="A289" s="65"/>
      <c r="B289" s="55" t="str">
        <f t="shared" ca="1" si="65"/>
        <v/>
      </c>
      <c r="C289" s="99"/>
      <c r="D289" s="67"/>
      <c r="E289" s="67"/>
      <c r="F289" s="68"/>
      <c r="G289" s="69"/>
      <c r="H289" s="70"/>
      <c r="I289" s="90" t="str">
        <f t="shared" si="80"/>
        <v/>
      </c>
      <c r="J289" s="57" t="str">
        <f t="shared" si="80"/>
        <v/>
      </c>
      <c r="L289" s="78"/>
      <c r="M289" s="78"/>
      <c r="N289" s="78"/>
      <c r="O289" s="78"/>
      <c r="P289" s="78"/>
      <c r="Q289" s="78"/>
      <c r="R289" s="76"/>
      <c r="S289" s="57" t="str">
        <f t="shared" si="66"/>
        <v/>
      </c>
      <c r="T289" s="81" t="str">
        <f t="shared" si="67"/>
        <v/>
      </c>
      <c r="U289" s="94" t="str">
        <f t="shared" si="68"/>
        <v/>
      </c>
      <c r="W289" s="44" t="str">
        <f t="shared" si="69"/>
        <v/>
      </c>
      <c r="X289" s="44" t="str">
        <f t="shared" si="70"/>
        <v/>
      </c>
      <c r="Y289" s="30" t="str">
        <f t="shared" ca="1" si="71"/>
        <v/>
      </c>
      <c r="Z289" s="30" t="str">
        <f t="shared" si="72"/>
        <v/>
      </c>
      <c r="AA289" s="30" t="str">
        <f t="shared" si="73"/>
        <v>N</v>
      </c>
      <c r="AB289" s="30" t="str">
        <f t="shared" si="74"/>
        <v/>
      </c>
      <c r="AC289" s="30" t="str">
        <f t="shared" si="75"/>
        <v/>
      </c>
      <c r="AD289" s="30" t="str">
        <f t="shared" si="76"/>
        <v/>
      </c>
      <c r="AE289" s="88" t="str">
        <f t="shared" si="77"/>
        <v/>
      </c>
      <c r="AF289" s="30" t="str">
        <f t="shared" si="78"/>
        <v/>
      </c>
      <c r="AG289" s="44" t="str">
        <f t="shared" si="79"/>
        <v/>
      </c>
      <c r="AH289" s="44" t="str">
        <f t="shared" si="79"/>
        <v/>
      </c>
      <c r="AI289" s="96" t="str">
        <f t="shared" si="79"/>
        <v/>
      </c>
    </row>
    <row r="290" spans="1:35" s="44" customFormat="1" x14ac:dyDescent="0.3">
      <c r="A290" s="65"/>
      <c r="B290" s="55" t="str">
        <f t="shared" ca="1" si="65"/>
        <v/>
      </c>
      <c r="C290" s="99"/>
      <c r="D290" s="67"/>
      <c r="E290" s="67"/>
      <c r="F290" s="68"/>
      <c r="G290" s="69"/>
      <c r="H290" s="70"/>
      <c r="I290" s="90" t="str">
        <f t="shared" si="80"/>
        <v/>
      </c>
      <c r="J290" s="57" t="str">
        <f t="shared" si="80"/>
        <v/>
      </c>
      <c r="L290" s="78"/>
      <c r="M290" s="78"/>
      <c r="N290" s="78"/>
      <c r="O290" s="78"/>
      <c r="P290" s="78"/>
      <c r="Q290" s="78"/>
      <c r="R290" s="76"/>
      <c r="S290" s="57" t="str">
        <f t="shared" si="66"/>
        <v/>
      </c>
      <c r="T290" s="81" t="str">
        <f t="shared" si="67"/>
        <v/>
      </c>
      <c r="U290" s="94" t="str">
        <f t="shared" si="68"/>
        <v/>
      </c>
      <c r="W290" s="44" t="str">
        <f t="shared" si="69"/>
        <v/>
      </c>
      <c r="X290" s="44" t="str">
        <f t="shared" si="70"/>
        <v/>
      </c>
      <c r="Y290" s="30" t="str">
        <f t="shared" ca="1" si="71"/>
        <v/>
      </c>
      <c r="Z290" s="30" t="str">
        <f t="shared" si="72"/>
        <v/>
      </c>
      <c r="AA290" s="30" t="str">
        <f t="shared" si="73"/>
        <v>N</v>
      </c>
      <c r="AB290" s="30" t="str">
        <f t="shared" si="74"/>
        <v/>
      </c>
      <c r="AC290" s="30" t="str">
        <f t="shared" si="75"/>
        <v/>
      </c>
      <c r="AD290" s="30" t="str">
        <f t="shared" si="76"/>
        <v/>
      </c>
      <c r="AE290" s="88" t="str">
        <f t="shared" si="77"/>
        <v/>
      </c>
      <c r="AF290" s="30" t="str">
        <f t="shared" si="78"/>
        <v/>
      </c>
      <c r="AG290" s="44" t="str">
        <f t="shared" si="79"/>
        <v/>
      </c>
      <c r="AH290" s="44" t="str">
        <f t="shared" si="79"/>
        <v/>
      </c>
      <c r="AI290" s="96" t="str">
        <f t="shared" si="79"/>
        <v/>
      </c>
    </row>
    <row r="291" spans="1:35" s="44" customFormat="1" x14ac:dyDescent="0.3">
      <c r="A291" s="65"/>
      <c r="B291" s="55" t="str">
        <f t="shared" ca="1" si="65"/>
        <v/>
      </c>
      <c r="C291" s="99"/>
      <c r="D291" s="67"/>
      <c r="E291" s="67"/>
      <c r="F291" s="68"/>
      <c r="G291" s="69"/>
      <c r="H291" s="70"/>
      <c r="I291" s="90" t="str">
        <f t="shared" si="80"/>
        <v/>
      </c>
      <c r="J291" s="57" t="str">
        <f t="shared" si="80"/>
        <v/>
      </c>
      <c r="L291" s="78"/>
      <c r="M291" s="78"/>
      <c r="N291" s="78"/>
      <c r="O291" s="78"/>
      <c r="P291" s="78"/>
      <c r="Q291" s="78"/>
      <c r="R291" s="76"/>
      <c r="S291" s="57" t="str">
        <f t="shared" si="66"/>
        <v/>
      </c>
      <c r="T291" s="81" t="str">
        <f t="shared" si="67"/>
        <v/>
      </c>
      <c r="U291" s="94" t="str">
        <f t="shared" si="68"/>
        <v/>
      </c>
      <c r="W291" s="44" t="str">
        <f t="shared" si="69"/>
        <v/>
      </c>
      <c r="X291" s="44" t="str">
        <f t="shared" si="70"/>
        <v/>
      </c>
      <c r="Y291" s="30" t="str">
        <f t="shared" ca="1" si="71"/>
        <v/>
      </c>
      <c r="Z291" s="30" t="str">
        <f t="shared" si="72"/>
        <v/>
      </c>
      <c r="AA291" s="30" t="str">
        <f t="shared" si="73"/>
        <v>N</v>
      </c>
      <c r="AB291" s="30" t="str">
        <f t="shared" si="74"/>
        <v/>
      </c>
      <c r="AC291" s="30" t="str">
        <f t="shared" si="75"/>
        <v/>
      </c>
      <c r="AD291" s="30" t="str">
        <f t="shared" si="76"/>
        <v/>
      </c>
      <c r="AE291" s="88" t="str">
        <f t="shared" si="77"/>
        <v/>
      </c>
      <c r="AF291" s="30" t="str">
        <f t="shared" si="78"/>
        <v/>
      </c>
      <c r="AG291" s="44" t="str">
        <f t="shared" si="79"/>
        <v/>
      </c>
      <c r="AH291" s="44" t="str">
        <f t="shared" si="79"/>
        <v/>
      </c>
      <c r="AI291" s="96" t="str">
        <f t="shared" si="79"/>
        <v/>
      </c>
    </row>
    <row r="292" spans="1:35" s="44" customFormat="1" x14ac:dyDescent="0.3">
      <c r="A292" s="65"/>
      <c r="B292" s="55" t="str">
        <f t="shared" ca="1" si="65"/>
        <v/>
      </c>
      <c r="C292" s="99"/>
      <c r="D292" s="67"/>
      <c r="E292" s="67"/>
      <c r="F292" s="68"/>
      <c r="G292" s="69"/>
      <c r="H292" s="70"/>
      <c r="I292" s="90" t="str">
        <f t="shared" si="80"/>
        <v/>
      </c>
      <c r="J292" s="57" t="str">
        <f t="shared" si="80"/>
        <v/>
      </c>
      <c r="L292" s="78"/>
      <c r="M292" s="78"/>
      <c r="N292" s="78"/>
      <c r="O292" s="78"/>
      <c r="P292" s="78"/>
      <c r="Q292" s="78"/>
      <c r="R292" s="76"/>
      <c r="S292" s="57" t="str">
        <f t="shared" si="66"/>
        <v/>
      </c>
      <c r="T292" s="81" t="str">
        <f t="shared" si="67"/>
        <v/>
      </c>
      <c r="U292" s="94" t="str">
        <f t="shared" si="68"/>
        <v/>
      </c>
      <c r="W292" s="44" t="str">
        <f t="shared" si="69"/>
        <v/>
      </c>
      <c r="X292" s="44" t="str">
        <f t="shared" si="70"/>
        <v/>
      </c>
      <c r="Y292" s="30" t="str">
        <f t="shared" ca="1" si="71"/>
        <v/>
      </c>
      <c r="Z292" s="30" t="str">
        <f t="shared" si="72"/>
        <v/>
      </c>
      <c r="AA292" s="30" t="str">
        <f t="shared" si="73"/>
        <v>N</v>
      </c>
      <c r="AB292" s="30" t="str">
        <f t="shared" si="74"/>
        <v/>
      </c>
      <c r="AC292" s="30" t="str">
        <f t="shared" si="75"/>
        <v/>
      </c>
      <c r="AD292" s="30" t="str">
        <f t="shared" si="76"/>
        <v/>
      </c>
      <c r="AE292" s="88" t="str">
        <f t="shared" si="77"/>
        <v/>
      </c>
      <c r="AF292" s="30" t="str">
        <f t="shared" si="78"/>
        <v/>
      </c>
      <c r="AG292" s="44" t="str">
        <f t="shared" si="79"/>
        <v/>
      </c>
      <c r="AH292" s="44" t="str">
        <f t="shared" si="79"/>
        <v/>
      </c>
      <c r="AI292" s="96" t="str">
        <f t="shared" si="79"/>
        <v/>
      </c>
    </row>
    <row r="293" spans="1:35" s="44" customFormat="1" x14ac:dyDescent="0.3">
      <c r="A293" s="65"/>
      <c r="B293" s="55" t="str">
        <f t="shared" ca="1" si="65"/>
        <v/>
      </c>
      <c r="C293" s="99"/>
      <c r="D293" s="67"/>
      <c r="E293" s="67"/>
      <c r="F293" s="68"/>
      <c r="G293" s="69"/>
      <c r="H293" s="70"/>
      <c r="I293" s="90" t="str">
        <f t="shared" si="80"/>
        <v/>
      </c>
      <c r="J293" s="57" t="str">
        <f t="shared" si="80"/>
        <v/>
      </c>
      <c r="L293" s="78"/>
      <c r="M293" s="78"/>
      <c r="N293" s="78"/>
      <c r="O293" s="78"/>
      <c r="P293" s="78"/>
      <c r="Q293" s="78"/>
      <c r="R293" s="76"/>
      <c r="S293" s="57" t="str">
        <f t="shared" si="66"/>
        <v/>
      </c>
      <c r="T293" s="81" t="str">
        <f t="shared" si="67"/>
        <v/>
      </c>
      <c r="U293" s="94" t="str">
        <f t="shared" si="68"/>
        <v/>
      </c>
      <c r="W293" s="44" t="str">
        <f t="shared" si="69"/>
        <v/>
      </c>
      <c r="X293" s="44" t="str">
        <f t="shared" si="70"/>
        <v/>
      </c>
      <c r="Y293" s="30" t="str">
        <f t="shared" ca="1" si="71"/>
        <v/>
      </c>
      <c r="Z293" s="30" t="str">
        <f t="shared" si="72"/>
        <v/>
      </c>
      <c r="AA293" s="30" t="str">
        <f t="shared" si="73"/>
        <v>N</v>
      </c>
      <c r="AB293" s="30" t="str">
        <f t="shared" si="74"/>
        <v/>
      </c>
      <c r="AC293" s="30" t="str">
        <f t="shared" si="75"/>
        <v/>
      </c>
      <c r="AD293" s="30" t="str">
        <f t="shared" si="76"/>
        <v/>
      </c>
      <c r="AE293" s="88" t="str">
        <f t="shared" si="77"/>
        <v/>
      </c>
      <c r="AF293" s="30" t="str">
        <f t="shared" si="78"/>
        <v/>
      </c>
      <c r="AG293" s="44" t="str">
        <f t="shared" si="79"/>
        <v/>
      </c>
      <c r="AH293" s="44" t="str">
        <f t="shared" si="79"/>
        <v/>
      </c>
      <c r="AI293" s="96" t="str">
        <f t="shared" si="79"/>
        <v/>
      </c>
    </row>
    <row r="294" spans="1:35" s="44" customFormat="1" x14ac:dyDescent="0.3">
      <c r="A294" s="65"/>
      <c r="B294" s="55" t="str">
        <f t="shared" ca="1" si="65"/>
        <v/>
      </c>
      <c r="C294" s="99"/>
      <c r="D294" s="67"/>
      <c r="E294" s="67"/>
      <c r="F294" s="68"/>
      <c r="G294" s="69"/>
      <c r="H294" s="70"/>
      <c r="I294" s="90" t="str">
        <f t="shared" si="80"/>
        <v/>
      </c>
      <c r="J294" s="57" t="str">
        <f t="shared" si="80"/>
        <v/>
      </c>
      <c r="L294" s="78"/>
      <c r="M294" s="78"/>
      <c r="N294" s="78"/>
      <c r="O294" s="78"/>
      <c r="P294" s="78"/>
      <c r="Q294" s="78"/>
      <c r="R294" s="76"/>
      <c r="S294" s="57" t="str">
        <f t="shared" si="66"/>
        <v/>
      </c>
      <c r="T294" s="81" t="str">
        <f t="shared" si="67"/>
        <v/>
      </c>
      <c r="U294" s="94" t="str">
        <f t="shared" si="68"/>
        <v/>
      </c>
      <c r="W294" s="44" t="str">
        <f t="shared" si="69"/>
        <v/>
      </c>
      <c r="X294" s="44" t="str">
        <f t="shared" si="70"/>
        <v/>
      </c>
      <c r="Y294" s="30" t="str">
        <f t="shared" ca="1" si="71"/>
        <v/>
      </c>
      <c r="Z294" s="30" t="str">
        <f t="shared" si="72"/>
        <v/>
      </c>
      <c r="AA294" s="30" t="str">
        <f t="shared" si="73"/>
        <v>N</v>
      </c>
      <c r="AB294" s="30" t="str">
        <f t="shared" si="74"/>
        <v/>
      </c>
      <c r="AC294" s="30" t="str">
        <f t="shared" si="75"/>
        <v/>
      </c>
      <c r="AD294" s="30" t="str">
        <f t="shared" si="76"/>
        <v/>
      </c>
      <c r="AE294" s="88" t="str">
        <f t="shared" si="77"/>
        <v/>
      </c>
      <c r="AF294" s="30" t="str">
        <f t="shared" si="78"/>
        <v/>
      </c>
      <c r="AG294" s="44" t="str">
        <f t="shared" si="79"/>
        <v/>
      </c>
      <c r="AH294" s="44" t="str">
        <f t="shared" si="79"/>
        <v/>
      </c>
      <c r="AI294" s="96" t="str">
        <f t="shared" si="79"/>
        <v/>
      </c>
    </row>
    <row r="295" spans="1:35" s="44" customFormat="1" x14ac:dyDescent="0.3">
      <c r="A295" s="65"/>
      <c r="B295" s="55" t="str">
        <f t="shared" ca="1" si="65"/>
        <v/>
      </c>
      <c r="C295" s="99"/>
      <c r="D295" s="67"/>
      <c r="E295" s="67"/>
      <c r="F295" s="68"/>
      <c r="G295" s="69"/>
      <c r="H295" s="70"/>
      <c r="I295" s="90" t="str">
        <f t="shared" si="80"/>
        <v/>
      </c>
      <c r="J295" s="57" t="str">
        <f t="shared" si="80"/>
        <v/>
      </c>
      <c r="L295" s="78"/>
      <c r="M295" s="78"/>
      <c r="N295" s="78"/>
      <c r="O295" s="78"/>
      <c r="P295" s="78"/>
      <c r="Q295" s="78"/>
      <c r="R295" s="76"/>
      <c r="S295" s="57" t="str">
        <f t="shared" si="66"/>
        <v/>
      </c>
      <c r="T295" s="81" t="str">
        <f t="shared" si="67"/>
        <v/>
      </c>
      <c r="U295" s="94" t="str">
        <f t="shared" si="68"/>
        <v/>
      </c>
      <c r="W295" s="44" t="str">
        <f t="shared" si="69"/>
        <v/>
      </c>
      <c r="X295" s="44" t="str">
        <f t="shared" si="70"/>
        <v/>
      </c>
      <c r="Y295" s="30" t="str">
        <f t="shared" ca="1" si="71"/>
        <v/>
      </c>
      <c r="Z295" s="30" t="str">
        <f t="shared" si="72"/>
        <v/>
      </c>
      <c r="AA295" s="30" t="str">
        <f t="shared" si="73"/>
        <v>N</v>
      </c>
      <c r="AB295" s="30" t="str">
        <f t="shared" si="74"/>
        <v/>
      </c>
      <c r="AC295" s="30" t="str">
        <f t="shared" si="75"/>
        <v/>
      </c>
      <c r="AD295" s="30" t="str">
        <f t="shared" si="76"/>
        <v/>
      </c>
      <c r="AE295" s="88" t="str">
        <f t="shared" si="77"/>
        <v/>
      </c>
      <c r="AF295" s="30" t="str">
        <f t="shared" si="78"/>
        <v/>
      </c>
      <c r="AG295" s="44" t="str">
        <f t="shared" si="79"/>
        <v/>
      </c>
      <c r="AH295" s="44" t="str">
        <f t="shared" si="79"/>
        <v/>
      </c>
      <c r="AI295" s="96" t="str">
        <f t="shared" si="79"/>
        <v/>
      </c>
    </row>
    <row r="296" spans="1:35" s="44" customFormat="1" x14ac:dyDescent="0.3">
      <c r="A296" s="65"/>
      <c r="B296" s="55" t="str">
        <f t="shared" ca="1" si="65"/>
        <v/>
      </c>
      <c r="C296" s="99"/>
      <c r="D296" s="67"/>
      <c r="E296" s="67"/>
      <c r="F296" s="68"/>
      <c r="G296" s="69"/>
      <c r="H296" s="70"/>
      <c r="I296" s="90" t="str">
        <f t="shared" si="80"/>
        <v/>
      </c>
      <c r="J296" s="57" t="str">
        <f t="shared" si="80"/>
        <v/>
      </c>
      <c r="L296" s="78"/>
      <c r="M296" s="78"/>
      <c r="N296" s="78"/>
      <c r="O296" s="78"/>
      <c r="P296" s="78"/>
      <c r="Q296" s="78"/>
      <c r="R296" s="76"/>
      <c r="S296" s="57" t="str">
        <f t="shared" si="66"/>
        <v/>
      </c>
      <c r="T296" s="81" t="str">
        <f t="shared" si="67"/>
        <v/>
      </c>
      <c r="U296" s="94" t="str">
        <f t="shared" si="68"/>
        <v/>
      </c>
      <c r="W296" s="44" t="str">
        <f t="shared" si="69"/>
        <v/>
      </c>
      <c r="X296" s="44" t="str">
        <f t="shared" si="70"/>
        <v/>
      </c>
      <c r="Y296" s="30" t="str">
        <f t="shared" ca="1" si="71"/>
        <v/>
      </c>
      <c r="Z296" s="30" t="str">
        <f t="shared" si="72"/>
        <v/>
      </c>
      <c r="AA296" s="30" t="str">
        <f t="shared" si="73"/>
        <v>N</v>
      </c>
      <c r="AB296" s="30" t="str">
        <f t="shared" si="74"/>
        <v/>
      </c>
      <c r="AC296" s="30" t="str">
        <f t="shared" si="75"/>
        <v/>
      </c>
      <c r="AD296" s="30" t="str">
        <f t="shared" si="76"/>
        <v/>
      </c>
      <c r="AE296" s="88" t="str">
        <f t="shared" si="77"/>
        <v/>
      </c>
      <c r="AF296" s="30" t="str">
        <f t="shared" si="78"/>
        <v/>
      </c>
      <c r="AG296" s="44" t="str">
        <f t="shared" si="79"/>
        <v/>
      </c>
      <c r="AH296" s="44" t="str">
        <f t="shared" si="79"/>
        <v/>
      </c>
      <c r="AI296" s="96" t="str">
        <f t="shared" si="79"/>
        <v/>
      </c>
    </row>
    <row r="297" spans="1:35" s="44" customFormat="1" x14ac:dyDescent="0.3">
      <c r="A297" s="65"/>
      <c r="B297" s="55" t="str">
        <f t="shared" ca="1" si="65"/>
        <v/>
      </c>
      <c r="C297" s="99"/>
      <c r="D297" s="67"/>
      <c r="E297" s="67"/>
      <c r="F297" s="68"/>
      <c r="G297" s="69"/>
      <c r="H297" s="70"/>
      <c r="I297" s="90" t="str">
        <f t="shared" si="80"/>
        <v/>
      </c>
      <c r="J297" s="57" t="str">
        <f t="shared" si="80"/>
        <v/>
      </c>
      <c r="L297" s="78"/>
      <c r="M297" s="78"/>
      <c r="N297" s="78"/>
      <c r="O297" s="78"/>
      <c r="P297" s="78"/>
      <c r="Q297" s="78"/>
      <c r="R297" s="76"/>
      <c r="S297" s="57" t="str">
        <f t="shared" si="66"/>
        <v/>
      </c>
      <c r="T297" s="81" t="str">
        <f t="shared" si="67"/>
        <v/>
      </c>
      <c r="U297" s="94" t="str">
        <f t="shared" si="68"/>
        <v/>
      </c>
      <c r="W297" s="44" t="str">
        <f t="shared" si="69"/>
        <v/>
      </c>
      <c r="X297" s="44" t="str">
        <f t="shared" si="70"/>
        <v/>
      </c>
      <c r="Y297" s="30" t="str">
        <f t="shared" ca="1" si="71"/>
        <v/>
      </c>
      <c r="Z297" s="30" t="str">
        <f t="shared" si="72"/>
        <v/>
      </c>
      <c r="AA297" s="30" t="str">
        <f t="shared" si="73"/>
        <v>N</v>
      </c>
      <c r="AB297" s="30" t="str">
        <f t="shared" si="74"/>
        <v/>
      </c>
      <c r="AC297" s="30" t="str">
        <f t="shared" si="75"/>
        <v/>
      </c>
      <c r="AD297" s="30" t="str">
        <f t="shared" si="76"/>
        <v/>
      </c>
      <c r="AE297" s="88" t="str">
        <f t="shared" si="77"/>
        <v/>
      </c>
      <c r="AF297" s="30" t="str">
        <f t="shared" si="78"/>
        <v/>
      </c>
      <c r="AG297" s="44" t="str">
        <f t="shared" si="79"/>
        <v/>
      </c>
      <c r="AH297" s="44" t="str">
        <f t="shared" si="79"/>
        <v/>
      </c>
      <c r="AI297" s="96" t="str">
        <f t="shared" si="79"/>
        <v/>
      </c>
    </row>
    <row r="298" spans="1:35" s="44" customFormat="1" x14ac:dyDescent="0.3">
      <c r="A298" s="65"/>
      <c r="B298" s="55" t="str">
        <f t="shared" ca="1" si="65"/>
        <v/>
      </c>
      <c r="C298" s="99"/>
      <c r="D298" s="67"/>
      <c r="E298" s="67"/>
      <c r="F298" s="68"/>
      <c r="G298" s="69"/>
      <c r="H298" s="70"/>
      <c r="I298" s="90" t="str">
        <f t="shared" si="80"/>
        <v/>
      </c>
      <c r="J298" s="57" t="str">
        <f t="shared" si="80"/>
        <v/>
      </c>
      <c r="L298" s="78"/>
      <c r="M298" s="78"/>
      <c r="N298" s="78"/>
      <c r="O298" s="78"/>
      <c r="P298" s="78"/>
      <c r="Q298" s="78"/>
      <c r="R298" s="76"/>
      <c r="S298" s="57" t="str">
        <f t="shared" si="66"/>
        <v/>
      </c>
      <c r="T298" s="81" t="str">
        <f t="shared" si="67"/>
        <v/>
      </c>
      <c r="U298" s="94" t="str">
        <f t="shared" si="68"/>
        <v/>
      </c>
      <c r="W298" s="44" t="str">
        <f t="shared" si="69"/>
        <v/>
      </c>
      <c r="X298" s="44" t="str">
        <f t="shared" si="70"/>
        <v/>
      </c>
      <c r="Y298" s="30" t="str">
        <f t="shared" ca="1" si="71"/>
        <v/>
      </c>
      <c r="Z298" s="30" t="str">
        <f t="shared" si="72"/>
        <v/>
      </c>
      <c r="AA298" s="30" t="str">
        <f t="shared" si="73"/>
        <v>N</v>
      </c>
      <c r="AB298" s="30" t="str">
        <f t="shared" si="74"/>
        <v/>
      </c>
      <c r="AC298" s="30" t="str">
        <f t="shared" si="75"/>
        <v/>
      </c>
      <c r="AD298" s="30" t="str">
        <f t="shared" si="76"/>
        <v/>
      </c>
      <c r="AE298" s="88" t="str">
        <f t="shared" si="77"/>
        <v/>
      </c>
      <c r="AF298" s="30" t="str">
        <f t="shared" si="78"/>
        <v/>
      </c>
      <c r="AG298" s="44" t="str">
        <f t="shared" si="79"/>
        <v/>
      </c>
      <c r="AH298" s="44" t="str">
        <f t="shared" si="79"/>
        <v/>
      </c>
      <c r="AI298" s="96" t="str">
        <f t="shared" si="79"/>
        <v/>
      </c>
    </row>
    <row r="299" spans="1:35" s="44" customFormat="1" x14ac:dyDescent="0.3">
      <c r="A299" s="65"/>
      <c r="B299" s="55" t="str">
        <f t="shared" ca="1" si="65"/>
        <v/>
      </c>
      <c r="C299" s="99"/>
      <c r="D299" s="67"/>
      <c r="E299" s="67"/>
      <c r="F299" s="68"/>
      <c r="G299" s="69"/>
      <c r="H299" s="70"/>
      <c r="I299" s="90" t="str">
        <f t="shared" si="80"/>
        <v/>
      </c>
      <c r="J299" s="57" t="str">
        <f t="shared" si="80"/>
        <v/>
      </c>
      <c r="L299" s="78"/>
      <c r="M299" s="78"/>
      <c r="N299" s="78"/>
      <c r="O299" s="78"/>
      <c r="P299" s="78"/>
      <c r="Q299" s="78"/>
      <c r="R299" s="76"/>
      <c r="S299" s="57" t="str">
        <f t="shared" si="66"/>
        <v/>
      </c>
      <c r="T299" s="81" t="str">
        <f t="shared" si="67"/>
        <v/>
      </c>
      <c r="U299" s="94" t="str">
        <f t="shared" si="68"/>
        <v/>
      </c>
      <c r="W299" s="44" t="str">
        <f t="shared" si="69"/>
        <v/>
      </c>
      <c r="X299" s="44" t="str">
        <f t="shared" si="70"/>
        <v/>
      </c>
      <c r="Y299" s="30" t="str">
        <f t="shared" ca="1" si="71"/>
        <v/>
      </c>
      <c r="Z299" s="30" t="str">
        <f t="shared" si="72"/>
        <v/>
      </c>
      <c r="AA299" s="30" t="str">
        <f t="shared" si="73"/>
        <v>N</v>
      </c>
      <c r="AB299" s="30" t="str">
        <f t="shared" si="74"/>
        <v/>
      </c>
      <c r="AC299" s="30" t="str">
        <f t="shared" si="75"/>
        <v/>
      </c>
      <c r="AD299" s="30" t="str">
        <f t="shared" si="76"/>
        <v/>
      </c>
      <c r="AE299" s="88" t="str">
        <f t="shared" si="77"/>
        <v/>
      </c>
      <c r="AF299" s="30" t="str">
        <f t="shared" si="78"/>
        <v/>
      </c>
      <c r="AG299" s="44" t="str">
        <f t="shared" si="79"/>
        <v/>
      </c>
      <c r="AH299" s="44" t="str">
        <f t="shared" si="79"/>
        <v/>
      </c>
      <c r="AI299" s="96" t="str">
        <f t="shared" si="79"/>
        <v/>
      </c>
    </row>
    <row r="300" spans="1:35" s="44" customFormat="1" x14ac:dyDescent="0.3">
      <c r="A300" s="65"/>
      <c r="B300" s="55" t="str">
        <f t="shared" ca="1" si="65"/>
        <v/>
      </c>
      <c r="C300" s="99"/>
      <c r="D300" s="67"/>
      <c r="E300" s="67"/>
      <c r="F300" s="68"/>
      <c r="G300" s="69"/>
      <c r="H300" s="70"/>
      <c r="I300" s="90" t="str">
        <f t="shared" si="80"/>
        <v/>
      </c>
      <c r="J300" s="57" t="str">
        <f t="shared" si="80"/>
        <v/>
      </c>
      <c r="L300" s="78"/>
      <c r="M300" s="78"/>
      <c r="N300" s="78"/>
      <c r="O300" s="78"/>
      <c r="P300" s="78"/>
      <c r="Q300" s="78"/>
      <c r="R300" s="76"/>
      <c r="S300" s="57" t="str">
        <f t="shared" si="66"/>
        <v/>
      </c>
      <c r="T300" s="81" t="str">
        <f t="shared" si="67"/>
        <v/>
      </c>
      <c r="U300" s="94" t="str">
        <f t="shared" si="68"/>
        <v/>
      </c>
      <c r="W300" s="44" t="str">
        <f t="shared" si="69"/>
        <v/>
      </c>
      <c r="X300" s="44" t="str">
        <f t="shared" si="70"/>
        <v/>
      </c>
      <c r="Y300" s="30" t="str">
        <f t="shared" ca="1" si="71"/>
        <v/>
      </c>
      <c r="Z300" s="30" t="str">
        <f t="shared" si="72"/>
        <v/>
      </c>
      <c r="AA300" s="30" t="str">
        <f t="shared" si="73"/>
        <v>N</v>
      </c>
      <c r="AB300" s="30" t="str">
        <f t="shared" si="74"/>
        <v/>
      </c>
      <c r="AC300" s="30" t="str">
        <f t="shared" si="75"/>
        <v/>
      </c>
      <c r="AD300" s="30" t="str">
        <f t="shared" si="76"/>
        <v/>
      </c>
      <c r="AE300" s="88" t="str">
        <f t="shared" si="77"/>
        <v/>
      </c>
      <c r="AF300" s="30" t="str">
        <f t="shared" si="78"/>
        <v/>
      </c>
      <c r="AG300" s="44" t="str">
        <f t="shared" si="79"/>
        <v/>
      </c>
      <c r="AH300" s="44" t="str">
        <f t="shared" si="79"/>
        <v/>
      </c>
      <c r="AI300" s="96" t="str">
        <f t="shared" si="79"/>
        <v/>
      </c>
    </row>
    <row r="301" spans="1:35" s="44" customFormat="1" x14ac:dyDescent="0.3">
      <c r="A301" s="65"/>
      <c r="B301" s="55" t="str">
        <f t="shared" ca="1" si="65"/>
        <v/>
      </c>
      <c r="C301" s="99"/>
      <c r="D301" s="67"/>
      <c r="E301" s="67"/>
      <c r="F301" s="68"/>
      <c r="G301" s="69"/>
      <c r="H301" s="70"/>
      <c r="I301" s="90" t="str">
        <f t="shared" si="80"/>
        <v/>
      </c>
      <c r="J301" s="57" t="str">
        <f t="shared" si="80"/>
        <v/>
      </c>
      <c r="L301" s="78"/>
      <c r="M301" s="78"/>
      <c r="N301" s="78"/>
      <c r="O301" s="78"/>
      <c r="P301" s="78"/>
      <c r="Q301" s="78"/>
      <c r="R301" s="76"/>
      <c r="S301" s="57" t="str">
        <f t="shared" si="66"/>
        <v/>
      </c>
      <c r="T301" s="81" t="str">
        <f t="shared" si="67"/>
        <v/>
      </c>
      <c r="U301" s="94" t="str">
        <f t="shared" si="68"/>
        <v/>
      </c>
      <c r="W301" s="44" t="str">
        <f t="shared" si="69"/>
        <v/>
      </c>
      <c r="X301" s="44" t="str">
        <f t="shared" si="70"/>
        <v/>
      </c>
      <c r="Y301" s="30" t="str">
        <f t="shared" ca="1" si="71"/>
        <v/>
      </c>
      <c r="Z301" s="30" t="str">
        <f t="shared" si="72"/>
        <v/>
      </c>
      <c r="AA301" s="30" t="str">
        <f t="shared" si="73"/>
        <v>N</v>
      </c>
      <c r="AB301" s="30" t="str">
        <f t="shared" si="74"/>
        <v/>
      </c>
      <c r="AC301" s="30" t="str">
        <f t="shared" si="75"/>
        <v/>
      </c>
      <c r="AD301" s="30" t="str">
        <f t="shared" si="76"/>
        <v/>
      </c>
      <c r="AE301" s="88" t="str">
        <f t="shared" si="77"/>
        <v/>
      </c>
      <c r="AF301" s="30" t="str">
        <f t="shared" si="78"/>
        <v/>
      </c>
      <c r="AG301" s="44" t="str">
        <f t="shared" si="79"/>
        <v/>
      </c>
      <c r="AH301" s="44" t="str">
        <f t="shared" si="79"/>
        <v/>
      </c>
      <c r="AI301" s="96" t="str">
        <f t="shared" si="79"/>
        <v/>
      </c>
    </row>
    <row r="302" spans="1:35" s="44" customFormat="1" x14ac:dyDescent="0.3">
      <c r="A302" s="65"/>
      <c r="B302" s="55" t="str">
        <f t="shared" ca="1" si="65"/>
        <v/>
      </c>
      <c r="C302" s="99"/>
      <c r="D302" s="67"/>
      <c r="E302" s="67"/>
      <c r="F302" s="68"/>
      <c r="G302" s="69"/>
      <c r="H302" s="70"/>
      <c r="I302" s="90" t="str">
        <f t="shared" si="80"/>
        <v/>
      </c>
      <c r="J302" s="57" t="str">
        <f t="shared" si="80"/>
        <v/>
      </c>
      <c r="L302" s="78"/>
      <c r="M302" s="78"/>
      <c r="N302" s="78"/>
      <c r="O302" s="78"/>
      <c r="P302" s="78"/>
      <c r="Q302" s="78"/>
      <c r="R302" s="76"/>
      <c r="S302" s="57" t="str">
        <f t="shared" si="66"/>
        <v/>
      </c>
      <c r="T302" s="81" t="str">
        <f t="shared" si="67"/>
        <v/>
      </c>
      <c r="U302" s="94" t="str">
        <f t="shared" si="68"/>
        <v/>
      </c>
      <c r="W302" s="44" t="str">
        <f t="shared" si="69"/>
        <v/>
      </c>
      <c r="X302" s="44" t="str">
        <f t="shared" si="70"/>
        <v/>
      </c>
      <c r="Y302" s="30" t="str">
        <f t="shared" ca="1" si="71"/>
        <v/>
      </c>
      <c r="Z302" s="30" t="str">
        <f t="shared" si="72"/>
        <v/>
      </c>
      <c r="AA302" s="30" t="str">
        <f t="shared" si="73"/>
        <v>N</v>
      </c>
      <c r="AB302" s="30" t="str">
        <f t="shared" si="74"/>
        <v/>
      </c>
      <c r="AC302" s="30" t="str">
        <f t="shared" si="75"/>
        <v/>
      </c>
      <c r="AD302" s="30" t="str">
        <f t="shared" si="76"/>
        <v/>
      </c>
      <c r="AE302" s="88" t="str">
        <f t="shared" si="77"/>
        <v/>
      </c>
      <c r="AF302" s="30" t="str">
        <f t="shared" si="78"/>
        <v/>
      </c>
      <c r="AG302" s="44" t="str">
        <f t="shared" si="79"/>
        <v/>
      </c>
      <c r="AH302" s="44" t="str">
        <f t="shared" si="79"/>
        <v/>
      </c>
      <c r="AI302" s="96" t="str">
        <f t="shared" si="79"/>
        <v/>
      </c>
    </row>
    <row r="303" spans="1:35" s="44" customFormat="1" x14ac:dyDescent="0.3">
      <c r="A303" s="65"/>
      <c r="B303" s="55" t="str">
        <f t="shared" ca="1" si="65"/>
        <v/>
      </c>
      <c r="C303" s="99"/>
      <c r="D303" s="67"/>
      <c r="E303" s="67"/>
      <c r="F303" s="68"/>
      <c r="G303" s="69"/>
      <c r="H303" s="70"/>
      <c r="I303" s="90" t="str">
        <f t="shared" si="80"/>
        <v/>
      </c>
      <c r="J303" s="57" t="str">
        <f t="shared" si="80"/>
        <v/>
      </c>
      <c r="L303" s="78"/>
      <c r="M303" s="78"/>
      <c r="N303" s="78"/>
      <c r="O303" s="78"/>
      <c r="P303" s="78"/>
      <c r="Q303" s="78"/>
      <c r="R303" s="76"/>
      <c r="S303" s="57" t="str">
        <f t="shared" si="66"/>
        <v/>
      </c>
      <c r="T303" s="81" t="str">
        <f t="shared" si="67"/>
        <v/>
      </c>
      <c r="U303" s="94" t="str">
        <f t="shared" si="68"/>
        <v/>
      </c>
      <c r="W303" s="44" t="str">
        <f t="shared" si="69"/>
        <v/>
      </c>
      <c r="X303" s="44" t="str">
        <f t="shared" si="70"/>
        <v/>
      </c>
      <c r="Y303" s="30" t="str">
        <f t="shared" ca="1" si="71"/>
        <v/>
      </c>
      <c r="Z303" s="30" t="str">
        <f t="shared" si="72"/>
        <v/>
      </c>
      <c r="AA303" s="30" t="str">
        <f t="shared" si="73"/>
        <v>N</v>
      </c>
      <c r="AB303" s="30" t="str">
        <f t="shared" si="74"/>
        <v/>
      </c>
      <c r="AC303" s="30" t="str">
        <f t="shared" si="75"/>
        <v/>
      </c>
      <c r="AD303" s="30" t="str">
        <f t="shared" si="76"/>
        <v/>
      </c>
      <c r="AE303" s="88" t="str">
        <f t="shared" si="77"/>
        <v/>
      </c>
      <c r="AF303" s="30" t="str">
        <f t="shared" si="78"/>
        <v/>
      </c>
      <c r="AG303" s="44" t="str">
        <f t="shared" si="79"/>
        <v/>
      </c>
      <c r="AH303" s="44" t="str">
        <f t="shared" si="79"/>
        <v/>
      </c>
      <c r="AI303" s="96" t="str">
        <f t="shared" si="79"/>
        <v/>
      </c>
    </row>
    <row r="304" spans="1:35" s="44" customFormat="1" x14ac:dyDescent="0.3">
      <c r="A304" s="65"/>
      <c r="B304" s="55" t="str">
        <f t="shared" ca="1" si="65"/>
        <v/>
      </c>
      <c r="C304" s="99"/>
      <c r="D304" s="67"/>
      <c r="E304" s="67"/>
      <c r="F304" s="68"/>
      <c r="G304" s="69"/>
      <c r="H304" s="70"/>
      <c r="I304" s="90" t="str">
        <f t="shared" si="80"/>
        <v/>
      </c>
      <c r="J304" s="57" t="str">
        <f t="shared" si="80"/>
        <v/>
      </c>
      <c r="L304" s="78"/>
      <c r="M304" s="78"/>
      <c r="N304" s="78"/>
      <c r="O304" s="78"/>
      <c r="P304" s="78"/>
      <c r="Q304" s="78"/>
      <c r="R304" s="76"/>
      <c r="S304" s="57" t="str">
        <f t="shared" si="66"/>
        <v/>
      </c>
      <c r="T304" s="81" t="str">
        <f t="shared" si="67"/>
        <v/>
      </c>
      <c r="U304" s="94" t="str">
        <f t="shared" si="68"/>
        <v/>
      </c>
      <c r="W304" s="44" t="str">
        <f t="shared" si="69"/>
        <v/>
      </c>
      <c r="X304" s="44" t="str">
        <f t="shared" si="70"/>
        <v/>
      </c>
      <c r="Y304" s="30" t="str">
        <f t="shared" ca="1" si="71"/>
        <v/>
      </c>
      <c r="Z304" s="30" t="str">
        <f t="shared" si="72"/>
        <v/>
      </c>
      <c r="AA304" s="30" t="str">
        <f t="shared" si="73"/>
        <v>N</v>
      </c>
      <c r="AB304" s="30" t="str">
        <f t="shared" si="74"/>
        <v/>
      </c>
      <c r="AC304" s="30" t="str">
        <f t="shared" si="75"/>
        <v/>
      </c>
      <c r="AD304" s="30" t="str">
        <f t="shared" si="76"/>
        <v/>
      </c>
      <c r="AE304" s="88" t="str">
        <f t="shared" si="77"/>
        <v/>
      </c>
      <c r="AF304" s="30" t="str">
        <f t="shared" si="78"/>
        <v/>
      </c>
      <c r="AG304" s="44" t="str">
        <f t="shared" si="79"/>
        <v/>
      </c>
      <c r="AH304" s="44" t="str">
        <f t="shared" si="79"/>
        <v/>
      </c>
      <c r="AI304" s="96" t="str">
        <f t="shared" si="79"/>
        <v/>
      </c>
    </row>
    <row r="305" spans="1:35" s="44" customFormat="1" x14ac:dyDescent="0.3">
      <c r="A305" s="65"/>
      <c r="B305" s="55" t="str">
        <f t="shared" ca="1" si="65"/>
        <v/>
      </c>
      <c r="C305" s="99"/>
      <c r="D305" s="67"/>
      <c r="E305" s="67"/>
      <c r="F305" s="68"/>
      <c r="G305" s="69"/>
      <c r="H305" s="70"/>
      <c r="I305" s="90" t="str">
        <f t="shared" si="80"/>
        <v/>
      </c>
      <c r="J305" s="57" t="str">
        <f t="shared" si="80"/>
        <v/>
      </c>
      <c r="L305" s="78"/>
      <c r="M305" s="78"/>
      <c r="N305" s="78"/>
      <c r="O305" s="78"/>
      <c r="P305" s="78"/>
      <c r="Q305" s="78"/>
      <c r="R305" s="76"/>
      <c r="S305" s="57" t="str">
        <f t="shared" si="66"/>
        <v/>
      </c>
      <c r="T305" s="81" t="str">
        <f t="shared" si="67"/>
        <v/>
      </c>
      <c r="U305" s="94" t="str">
        <f t="shared" si="68"/>
        <v/>
      </c>
      <c r="W305" s="44" t="str">
        <f t="shared" si="69"/>
        <v/>
      </c>
      <c r="X305" s="44" t="str">
        <f t="shared" si="70"/>
        <v/>
      </c>
      <c r="Y305" s="30" t="str">
        <f t="shared" ca="1" si="71"/>
        <v/>
      </c>
      <c r="Z305" s="30" t="str">
        <f t="shared" si="72"/>
        <v/>
      </c>
      <c r="AA305" s="30" t="str">
        <f t="shared" si="73"/>
        <v>N</v>
      </c>
      <c r="AB305" s="30" t="str">
        <f t="shared" si="74"/>
        <v/>
      </c>
      <c r="AC305" s="30" t="str">
        <f t="shared" si="75"/>
        <v/>
      </c>
      <c r="AD305" s="30" t="str">
        <f t="shared" si="76"/>
        <v/>
      </c>
      <c r="AE305" s="88" t="str">
        <f t="shared" si="77"/>
        <v/>
      </c>
      <c r="AF305" s="30" t="str">
        <f t="shared" si="78"/>
        <v/>
      </c>
      <c r="AG305" s="44" t="str">
        <f t="shared" si="79"/>
        <v/>
      </c>
      <c r="AH305" s="44" t="str">
        <f t="shared" si="79"/>
        <v/>
      </c>
      <c r="AI305" s="96" t="str">
        <f t="shared" si="79"/>
        <v/>
      </c>
    </row>
    <row r="306" spans="1:35" s="44" customFormat="1" x14ac:dyDescent="0.3">
      <c r="A306" s="65"/>
      <c r="B306" s="55" t="str">
        <f t="shared" ca="1" si="65"/>
        <v/>
      </c>
      <c r="C306" s="99"/>
      <c r="D306" s="67"/>
      <c r="E306" s="67"/>
      <c r="F306" s="68"/>
      <c r="G306" s="69"/>
      <c r="H306" s="70"/>
      <c r="I306" s="90" t="str">
        <f t="shared" si="80"/>
        <v/>
      </c>
      <c r="J306" s="57" t="str">
        <f t="shared" si="80"/>
        <v/>
      </c>
      <c r="L306" s="78"/>
      <c r="M306" s="78"/>
      <c r="N306" s="78"/>
      <c r="O306" s="78"/>
      <c r="P306" s="78"/>
      <c r="Q306" s="78"/>
      <c r="R306" s="76"/>
      <c r="S306" s="57" t="str">
        <f t="shared" si="66"/>
        <v/>
      </c>
      <c r="T306" s="81" t="str">
        <f t="shared" si="67"/>
        <v/>
      </c>
      <c r="U306" s="94" t="str">
        <f t="shared" si="68"/>
        <v/>
      </c>
      <c r="W306" s="44" t="str">
        <f t="shared" si="69"/>
        <v/>
      </c>
      <c r="X306" s="44" t="str">
        <f t="shared" si="70"/>
        <v/>
      </c>
      <c r="Y306" s="30" t="str">
        <f t="shared" ca="1" si="71"/>
        <v/>
      </c>
      <c r="Z306" s="30" t="str">
        <f t="shared" si="72"/>
        <v/>
      </c>
      <c r="AA306" s="30" t="str">
        <f t="shared" si="73"/>
        <v>N</v>
      </c>
      <c r="AB306" s="30" t="str">
        <f t="shared" si="74"/>
        <v/>
      </c>
      <c r="AC306" s="30" t="str">
        <f t="shared" si="75"/>
        <v/>
      </c>
      <c r="AD306" s="30" t="str">
        <f t="shared" si="76"/>
        <v/>
      </c>
      <c r="AE306" s="88" t="str">
        <f t="shared" si="77"/>
        <v/>
      </c>
      <c r="AF306" s="30" t="str">
        <f t="shared" si="78"/>
        <v/>
      </c>
      <c r="AG306" s="44" t="str">
        <f t="shared" si="79"/>
        <v/>
      </c>
      <c r="AH306" s="44" t="str">
        <f t="shared" si="79"/>
        <v/>
      </c>
      <c r="AI306" s="96" t="str">
        <f t="shared" si="79"/>
        <v/>
      </c>
    </row>
    <row r="307" spans="1:35" s="44" customFormat="1" x14ac:dyDescent="0.3">
      <c r="A307" s="65"/>
      <c r="B307" s="55" t="str">
        <f t="shared" ca="1" si="65"/>
        <v/>
      </c>
      <c r="C307" s="99"/>
      <c r="D307" s="67"/>
      <c r="E307" s="67"/>
      <c r="F307" s="68"/>
      <c r="G307" s="69"/>
      <c r="H307" s="70"/>
      <c r="I307" s="90" t="str">
        <f t="shared" si="80"/>
        <v/>
      </c>
      <c r="J307" s="57" t="str">
        <f t="shared" si="80"/>
        <v/>
      </c>
      <c r="L307" s="78"/>
      <c r="M307" s="78"/>
      <c r="N307" s="78"/>
      <c r="O307" s="78"/>
      <c r="P307" s="78"/>
      <c r="Q307" s="78"/>
      <c r="R307" s="76"/>
      <c r="S307" s="57" t="str">
        <f t="shared" si="66"/>
        <v/>
      </c>
      <c r="T307" s="81" t="str">
        <f t="shared" si="67"/>
        <v/>
      </c>
      <c r="U307" s="94" t="str">
        <f t="shared" si="68"/>
        <v/>
      </c>
      <c r="W307" s="44" t="str">
        <f t="shared" si="69"/>
        <v/>
      </c>
      <c r="X307" s="44" t="str">
        <f t="shared" si="70"/>
        <v/>
      </c>
      <c r="Y307" s="30" t="str">
        <f t="shared" ca="1" si="71"/>
        <v/>
      </c>
      <c r="Z307" s="30" t="str">
        <f t="shared" si="72"/>
        <v/>
      </c>
      <c r="AA307" s="30" t="str">
        <f t="shared" si="73"/>
        <v>N</v>
      </c>
      <c r="AB307" s="30" t="str">
        <f t="shared" si="74"/>
        <v/>
      </c>
      <c r="AC307" s="30" t="str">
        <f t="shared" si="75"/>
        <v/>
      </c>
      <c r="AD307" s="30" t="str">
        <f t="shared" si="76"/>
        <v/>
      </c>
      <c r="AE307" s="88" t="str">
        <f t="shared" si="77"/>
        <v/>
      </c>
      <c r="AF307" s="30" t="str">
        <f t="shared" si="78"/>
        <v/>
      </c>
      <c r="AG307" s="44" t="str">
        <f t="shared" si="79"/>
        <v/>
      </c>
      <c r="AH307" s="44" t="str">
        <f t="shared" si="79"/>
        <v/>
      </c>
      <c r="AI307" s="96" t="str">
        <f t="shared" si="79"/>
        <v/>
      </c>
    </row>
    <row r="308" spans="1:35" s="44" customFormat="1" x14ac:dyDescent="0.3">
      <c r="A308" s="65"/>
      <c r="B308" s="55" t="str">
        <f t="shared" ca="1" si="65"/>
        <v/>
      </c>
      <c r="C308" s="99"/>
      <c r="D308" s="67"/>
      <c r="E308" s="67"/>
      <c r="F308" s="68"/>
      <c r="G308" s="69"/>
      <c r="H308" s="70"/>
      <c r="I308" s="90" t="str">
        <f t="shared" si="80"/>
        <v/>
      </c>
      <c r="J308" s="57" t="str">
        <f t="shared" si="80"/>
        <v/>
      </c>
      <c r="L308" s="78"/>
      <c r="M308" s="78"/>
      <c r="N308" s="78"/>
      <c r="O308" s="78"/>
      <c r="P308" s="78"/>
      <c r="Q308" s="78"/>
      <c r="R308" s="76"/>
      <c r="S308" s="57" t="str">
        <f t="shared" si="66"/>
        <v/>
      </c>
      <c r="T308" s="81" t="str">
        <f t="shared" si="67"/>
        <v/>
      </c>
      <c r="U308" s="94" t="str">
        <f t="shared" si="68"/>
        <v/>
      </c>
      <c r="W308" s="44" t="str">
        <f t="shared" si="69"/>
        <v/>
      </c>
      <c r="X308" s="44" t="str">
        <f t="shared" si="70"/>
        <v/>
      </c>
      <c r="Y308" s="30" t="str">
        <f t="shared" ca="1" si="71"/>
        <v/>
      </c>
      <c r="Z308" s="30" t="str">
        <f t="shared" si="72"/>
        <v/>
      </c>
      <c r="AA308" s="30" t="str">
        <f t="shared" si="73"/>
        <v>N</v>
      </c>
      <c r="AB308" s="30" t="str">
        <f t="shared" si="74"/>
        <v/>
      </c>
      <c r="AC308" s="30" t="str">
        <f t="shared" si="75"/>
        <v/>
      </c>
      <c r="AD308" s="30" t="str">
        <f t="shared" si="76"/>
        <v/>
      </c>
      <c r="AE308" s="88" t="str">
        <f t="shared" si="77"/>
        <v/>
      </c>
      <c r="AF308" s="30" t="str">
        <f t="shared" si="78"/>
        <v/>
      </c>
      <c r="AG308" s="44" t="str">
        <f t="shared" si="79"/>
        <v/>
      </c>
      <c r="AH308" s="44" t="str">
        <f t="shared" si="79"/>
        <v/>
      </c>
      <c r="AI308" s="96" t="str">
        <f t="shared" si="79"/>
        <v/>
      </c>
    </row>
    <row r="309" spans="1:35" s="44" customFormat="1" x14ac:dyDescent="0.3">
      <c r="A309" s="65"/>
      <c r="B309" s="55" t="str">
        <f t="shared" ca="1" si="65"/>
        <v/>
      </c>
      <c r="C309" s="99"/>
      <c r="D309" s="67"/>
      <c r="E309" s="67"/>
      <c r="F309" s="68"/>
      <c r="G309" s="69"/>
      <c r="H309" s="70"/>
      <c r="I309" s="90" t="str">
        <f t="shared" si="80"/>
        <v/>
      </c>
      <c r="J309" s="57" t="str">
        <f t="shared" si="80"/>
        <v/>
      </c>
      <c r="L309" s="78"/>
      <c r="M309" s="78"/>
      <c r="N309" s="78"/>
      <c r="O309" s="78"/>
      <c r="P309" s="78"/>
      <c r="Q309" s="78"/>
      <c r="R309" s="76"/>
      <c r="S309" s="57" t="str">
        <f t="shared" si="66"/>
        <v/>
      </c>
      <c r="T309" s="81" t="str">
        <f t="shared" si="67"/>
        <v/>
      </c>
      <c r="U309" s="94" t="str">
        <f t="shared" si="68"/>
        <v/>
      </c>
      <c r="W309" s="44" t="str">
        <f t="shared" si="69"/>
        <v/>
      </c>
      <c r="X309" s="44" t="str">
        <f t="shared" si="70"/>
        <v/>
      </c>
      <c r="Y309" s="30" t="str">
        <f t="shared" ca="1" si="71"/>
        <v/>
      </c>
      <c r="Z309" s="30" t="str">
        <f t="shared" si="72"/>
        <v/>
      </c>
      <c r="AA309" s="30" t="str">
        <f t="shared" si="73"/>
        <v>N</v>
      </c>
      <c r="AB309" s="30" t="str">
        <f t="shared" si="74"/>
        <v/>
      </c>
      <c r="AC309" s="30" t="str">
        <f t="shared" si="75"/>
        <v/>
      </c>
      <c r="AD309" s="30" t="str">
        <f t="shared" si="76"/>
        <v/>
      </c>
      <c r="AE309" s="88" t="str">
        <f t="shared" si="77"/>
        <v/>
      </c>
      <c r="AF309" s="30" t="str">
        <f t="shared" si="78"/>
        <v/>
      </c>
      <c r="AG309" s="44" t="str">
        <f t="shared" si="79"/>
        <v/>
      </c>
      <c r="AH309" s="44" t="str">
        <f t="shared" si="79"/>
        <v/>
      </c>
      <c r="AI309" s="96" t="str">
        <f t="shared" si="79"/>
        <v/>
      </c>
    </row>
    <row r="310" spans="1:35" s="44" customFormat="1" x14ac:dyDescent="0.3">
      <c r="A310" s="65"/>
      <c r="B310" s="55" t="str">
        <f t="shared" ca="1" si="65"/>
        <v/>
      </c>
      <c r="C310" s="99"/>
      <c r="D310" s="67"/>
      <c r="E310" s="67"/>
      <c r="F310" s="68"/>
      <c r="G310" s="69"/>
      <c r="H310" s="70"/>
      <c r="I310" s="90" t="str">
        <f t="shared" si="80"/>
        <v/>
      </c>
      <c r="J310" s="57" t="str">
        <f t="shared" si="80"/>
        <v/>
      </c>
      <c r="L310" s="78"/>
      <c r="M310" s="78"/>
      <c r="N310" s="78"/>
      <c r="O310" s="78"/>
      <c r="P310" s="78"/>
      <c r="Q310" s="78"/>
      <c r="R310" s="76"/>
      <c r="S310" s="57" t="str">
        <f t="shared" si="66"/>
        <v/>
      </c>
      <c r="T310" s="81" t="str">
        <f t="shared" si="67"/>
        <v/>
      </c>
      <c r="U310" s="94" t="str">
        <f t="shared" si="68"/>
        <v/>
      </c>
      <c r="W310" s="44" t="str">
        <f t="shared" si="69"/>
        <v/>
      </c>
      <c r="X310" s="44" t="str">
        <f t="shared" si="70"/>
        <v/>
      </c>
      <c r="Y310" s="30" t="str">
        <f t="shared" ca="1" si="71"/>
        <v/>
      </c>
      <c r="Z310" s="30" t="str">
        <f t="shared" si="72"/>
        <v/>
      </c>
      <c r="AA310" s="30" t="str">
        <f t="shared" si="73"/>
        <v>N</v>
      </c>
      <c r="AB310" s="30" t="str">
        <f t="shared" si="74"/>
        <v/>
      </c>
      <c r="AC310" s="30" t="str">
        <f t="shared" si="75"/>
        <v/>
      </c>
      <c r="AD310" s="30" t="str">
        <f t="shared" si="76"/>
        <v/>
      </c>
      <c r="AE310" s="88" t="str">
        <f t="shared" si="77"/>
        <v/>
      </c>
      <c r="AF310" s="30" t="str">
        <f t="shared" si="78"/>
        <v/>
      </c>
      <c r="AG310" s="44" t="str">
        <f t="shared" si="79"/>
        <v/>
      </c>
      <c r="AH310" s="44" t="str">
        <f t="shared" si="79"/>
        <v/>
      </c>
      <c r="AI310" s="96" t="str">
        <f t="shared" si="79"/>
        <v/>
      </c>
    </row>
    <row r="311" spans="1:35" s="44" customFormat="1" x14ac:dyDescent="0.3">
      <c r="A311" s="65"/>
      <c r="B311" s="55" t="str">
        <f t="shared" ca="1" si="65"/>
        <v/>
      </c>
      <c r="C311" s="99"/>
      <c r="D311" s="67"/>
      <c r="E311" s="67"/>
      <c r="F311" s="68"/>
      <c r="G311" s="69"/>
      <c r="H311" s="70"/>
      <c r="I311" s="90" t="str">
        <f t="shared" si="80"/>
        <v/>
      </c>
      <c r="J311" s="57" t="str">
        <f t="shared" si="80"/>
        <v/>
      </c>
      <c r="L311" s="78"/>
      <c r="M311" s="78"/>
      <c r="N311" s="78"/>
      <c r="O311" s="78"/>
      <c r="P311" s="78"/>
      <c r="Q311" s="78"/>
      <c r="R311" s="76"/>
      <c r="S311" s="57" t="str">
        <f t="shared" si="66"/>
        <v/>
      </c>
      <c r="T311" s="81" t="str">
        <f t="shared" si="67"/>
        <v/>
      </c>
      <c r="U311" s="94" t="str">
        <f t="shared" si="68"/>
        <v/>
      </c>
      <c r="W311" s="44" t="str">
        <f t="shared" si="69"/>
        <v/>
      </c>
      <c r="X311" s="44" t="str">
        <f t="shared" si="70"/>
        <v/>
      </c>
      <c r="Y311" s="30" t="str">
        <f t="shared" ca="1" si="71"/>
        <v/>
      </c>
      <c r="Z311" s="30" t="str">
        <f t="shared" si="72"/>
        <v/>
      </c>
      <c r="AA311" s="30" t="str">
        <f t="shared" si="73"/>
        <v>N</v>
      </c>
      <c r="AB311" s="30" t="str">
        <f t="shared" si="74"/>
        <v/>
      </c>
      <c r="AC311" s="30" t="str">
        <f t="shared" si="75"/>
        <v/>
      </c>
      <c r="AD311" s="30" t="str">
        <f t="shared" si="76"/>
        <v/>
      </c>
      <c r="AE311" s="88" t="str">
        <f t="shared" si="77"/>
        <v/>
      </c>
      <c r="AF311" s="30" t="str">
        <f t="shared" si="78"/>
        <v/>
      </c>
      <c r="AG311" s="44" t="str">
        <f t="shared" si="79"/>
        <v/>
      </c>
      <c r="AH311" s="44" t="str">
        <f t="shared" si="79"/>
        <v/>
      </c>
      <c r="AI311" s="96" t="str">
        <f t="shared" si="79"/>
        <v/>
      </c>
    </row>
    <row r="312" spans="1:35" s="44" customFormat="1" x14ac:dyDescent="0.3">
      <c r="A312" s="65"/>
      <c r="B312" s="55" t="str">
        <f t="shared" ca="1" si="65"/>
        <v/>
      </c>
      <c r="C312" s="99"/>
      <c r="D312" s="67"/>
      <c r="E312" s="67"/>
      <c r="F312" s="68"/>
      <c r="G312" s="69"/>
      <c r="H312" s="70"/>
      <c r="I312" s="90" t="str">
        <f t="shared" si="80"/>
        <v/>
      </c>
      <c r="J312" s="57" t="str">
        <f t="shared" si="80"/>
        <v/>
      </c>
      <c r="L312" s="78"/>
      <c r="M312" s="78"/>
      <c r="N312" s="78"/>
      <c r="O312" s="78"/>
      <c r="P312" s="78"/>
      <c r="Q312" s="78"/>
      <c r="R312" s="76"/>
      <c r="S312" s="57" t="str">
        <f t="shared" si="66"/>
        <v/>
      </c>
      <c r="T312" s="81" t="str">
        <f t="shared" si="67"/>
        <v/>
      </c>
      <c r="U312" s="94" t="str">
        <f t="shared" si="68"/>
        <v/>
      </c>
      <c r="W312" s="44" t="str">
        <f t="shared" si="69"/>
        <v/>
      </c>
      <c r="X312" s="44" t="str">
        <f t="shared" si="70"/>
        <v/>
      </c>
      <c r="Y312" s="30" t="str">
        <f t="shared" ca="1" si="71"/>
        <v/>
      </c>
      <c r="Z312" s="30" t="str">
        <f t="shared" si="72"/>
        <v/>
      </c>
      <c r="AA312" s="30" t="str">
        <f t="shared" si="73"/>
        <v>N</v>
      </c>
      <c r="AB312" s="30" t="str">
        <f t="shared" si="74"/>
        <v/>
      </c>
      <c r="AC312" s="30" t="str">
        <f t="shared" si="75"/>
        <v/>
      </c>
      <c r="AD312" s="30" t="str">
        <f t="shared" si="76"/>
        <v/>
      </c>
      <c r="AE312" s="88" t="str">
        <f t="shared" si="77"/>
        <v/>
      </c>
      <c r="AF312" s="30" t="str">
        <f t="shared" si="78"/>
        <v/>
      </c>
      <c r="AG312" s="44" t="str">
        <f t="shared" si="79"/>
        <v/>
      </c>
      <c r="AH312" s="44" t="str">
        <f t="shared" si="79"/>
        <v/>
      </c>
      <c r="AI312" s="96" t="str">
        <f t="shared" si="79"/>
        <v/>
      </c>
    </row>
    <row r="313" spans="1:35" s="44" customFormat="1" x14ac:dyDescent="0.3">
      <c r="A313" s="65"/>
      <c r="B313" s="55" t="str">
        <f t="shared" ca="1" si="65"/>
        <v/>
      </c>
      <c r="C313" s="99"/>
      <c r="D313" s="67"/>
      <c r="E313" s="67"/>
      <c r="F313" s="68"/>
      <c r="G313" s="69"/>
      <c r="H313" s="70"/>
      <c r="I313" s="90" t="str">
        <f t="shared" si="80"/>
        <v/>
      </c>
      <c r="J313" s="57" t="str">
        <f t="shared" si="80"/>
        <v/>
      </c>
      <c r="L313" s="78"/>
      <c r="M313" s="78"/>
      <c r="N313" s="78"/>
      <c r="O313" s="78"/>
      <c r="P313" s="78"/>
      <c r="Q313" s="78"/>
      <c r="R313" s="76"/>
      <c r="S313" s="57" t="str">
        <f t="shared" si="66"/>
        <v/>
      </c>
      <c r="T313" s="81" t="str">
        <f t="shared" si="67"/>
        <v/>
      </c>
      <c r="U313" s="94" t="str">
        <f t="shared" si="68"/>
        <v/>
      </c>
      <c r="W313" s="44" t="str">
        <f t="shared" si="69"/>
        <v/>
      </c>
      <c r="X313" s="44" t="str">
        <f t="shared" si="70"/>
        <v/>
      </c>
      <c r="Y313" s="30" t="str">
        <f t="shared" ca="1" si="71"/>
        <v/>
      </c>
      <c r="Z313" s="30" t="str">
        <f t="shared" si="72"/>
        <v/>
      </c>
      <c r="AA313" s="30" t="str">
        <f t="shared" si="73"/>
        <v>N</v>
      </c>
      <c r="AB313" s="30" t="str">
        <f t="shared" si="74"/>
        <v/>
      </c>
      <c r="AC313" s="30" t="str">
        <f t="shared" si="75"/>
        <v/>
      </c>
      <c r="AD313" s="30" t="str">
        <f t="shared" si="76"/>
        <v/>
      </c>
      <c r="AE313" s="88" t="str">
        <f t="shared" si="77"/>
        <v/>
      </c>
      <c r="AF313" s="30" t="str">
        <f t="shared" si="78"/>
        <v/>
      </c>
      <c r="AG313" s="44" t="str">
        <f t="shared" si="79"/>
        <v/>
      </c>
      <c r="AH313" s="44" t="str">
        <f t="shared" si="79"/>
        <v/>
      </c>
      <c r="AI313" s="96" t="str">
        <f t="shared" si="79"/>
        <v/>
      </c>
    </row>
    <row r="314" spans="1:35" s="44" customFormat="1" x14ac:dyDescent="0.3">
      <c r="A314" s="65"/>
      <c r="B314" s="55" t="str">
        <f t="shared" ca="1" si="65"/>
        <v/>
      </c>
      <c r="C314" s="99"/>
      <c r="D314" s="67"/>
      <c r="E314" s="67"/>
      <c r="F314" s="68"/>
      <c r="G314" s="69"/>
      <c r="H314" s="70"/>
      <c r="I314" s="90" t="str">
        <f t="shared" si="80"/>
        <v/>
      </c>
      <c r="J314" s="57" t="str">
        <f t="shared" si="80"/>
        <v/>
      </c>
      <c r="L314" s="78"/>
      <c r="M314" s="78"/>
      <c r="N314" s="78"/>
      <c r="O314" s="78"/>
      <c r="P314" s="78"/>
      <c r="Q314" s="78"/>
      <c r="R314" s="76"/>
      <c r="S314" s="57" t="str">
        <f t="shared" si="66"/>
        <v/>
      </c>
      <c r="T314" s="81" t="str">
        <f t="shared" si="67"/>
        <v/>
      </c>
      <c r="U314" s="94" t="str">
        <f t="shared" si="68"/>
        <v/>
      </c>
      <c r="W314" s="44" t="str">
        <f t="shared" si="69"/>
        <v/>
      </c>
      <c r="X314" s="44" t="str">
        <f t="shared" si="70"/>
        <v/>
      </c>
      <c r="Y314" s="30" t="str">
        <f t="shared" ca="1" si="71"/>
        <v/>
      </c>
      <c r="Z314" s="30" t="str">
        <f t="shared" si="72"/>
        <v/>
      </c>
      <c r="AA314" s="30" t="str">
        <f t="shared" si="73"/>
        <v>N</v>
      </c>
      <c r="AB314" s="30" t="str">
        <f t="shared" si="74"/>
        <v/>
      </c>
      <c r="AC314" s="30" t="str">
        <f t="shared" si="75"/>
        <v/>
      </c>
      <c r="AD314" s="30" t="str">
        <f t="shared" si="76"/>
        <v/>
      </c>
      <c r="AE314" s="88" t="str">
        <f t="shared" si="77"/>
        <v/>
      </c>
      <c r="AF314" s="30" t="str">
        <f t="shared" si="78"/>
        <v/>
      </c>
      <c r="AG314" s="44" t="str">
        <f t="shared" si="79"/>
        <v/>
      </c>
      <c r="AH314" s="44" t="str">
        <f t="shared" si="79"/>
        <v/>
      </c>
      <c r="AI314" s="96" t="str">
        <f t="shared" si="79"/>
        <v/>
      </c>
    </row>
    <row r="315" spans="1:35" s="44" customFormat="1" x14ac:dyDescent="0.3">
      <c r="A315" s="65"/>
      <c r="B315" s="55" t="str">
        <f t="shared" ca="1" si="65"/>
        <v/>
      </c>
      <c r="C315" s="99"/>
      <c r="D315" s="67"/>
      <c r="E315" s="67"/>
      <c r="F315" s="68"/>
      <c r="G315" s="69"/>
      <c r="H315" s="70"/>
      <c r="I315" s="90" t="str">
        <f t="shared" si="80"/>
        <v/>
      </c>
      <c r="J315" s="57" t="str">
        <f t="shared" si="80"/>
        <v/>
      </c>
      <c r="L315" s="78"/>
      <c r="M315" s="78"/>
      <c r="N315" s="78"/>
      <c r="O315" s="78"/>
      <c r="P315" s="78"/>
      <c r="Q315" s="78"/>
      <c r="R315" s="76"/>
      <c r="S315" s="57" t="str">
        <f t="shared" si="66"/>
        <v/>
      </c>
      <c r="T315" s="81" t="str">
        <f t="shared" si="67"/>
        <v/>
      </c>
      <c r="U315" s="94" t="str">
        <f t="shared" si="68"/>
        <v/>
      </c>
      <c r="W315" s="44" t="str">
        <f t="shared" si="69"/>
        <v/>
      </c>
      <c r="X315" s="44" t="str">
        <f t="shared" si="70"/>
        <v/>
      </c>
      <c r="Y315" s="30" t="str">
        <f t="shared" ca="1" si="71"/>
        <v/>
      </c>
      <c r="Z315" s="30" t="str">
        <f t="shared" si="72"/>
        <v/>
      </c>
      <c r="AA315" s="30" t="str">
        <f t="shared" si="73"/>
        <v>N</v>
      </c>
      <c r="AB315" s="30" t="str">
        <f t="shared" si="74"/>
        <v/>
      </c>
      <c r="AC315" s="30" t="str">
        <f t="shared" si="75"/>
        <v/>
      </c>
      <c r="AD315" s="30" t="str">
        <f t="shared" si="76"/>
        <v/>
      </c>
      <c r="AE315" s="88" t="str">
        <f t="shared" si="77"/>
        <v/>
      </c>
      <c r="AF315" s="30" t="str">
        <f t="shared" si="78"/>
        <v/>
      </c>
      <c r="AG315" s="44" t="str">
        <f t="shared" si="79"/>
        <v/>
      </c>
      <c r="AH315" s="44" t="str">
        <f t="shared" si="79"/>
        <v/>
      </c>
      <c r="AI315" s="96" t="str">
        <f t="shared" si="79"/>
        <v/>
      </c>
    </row>
    <row r="316" spans="1:35" s="44" customFormat="1" x14ac:dyDescent="0.3">
      <c r="A316" s="65"/>
      <c r="B316" s="55" t="str">
        <f t="shared" ca="1" si="65"/>
        <v/>
      </c>
      <c r="C316" s="99"/>
      <c r="D316" s="67"/>
      <c r="E316" s="67"/>
      <c r="F316" s="68"/>
      <c r="G316" s="69"/>
      <c r="H316" s="70"/>
      <c r="I316" s="90" t="str">
        <f t="shared" si="80"/>
        <v/>
      </c>
      <c r="J316" s="57" t="str">
        <f t="shared" si="80"/>
        <v/>
      </c>
      <c r="L316" s="78"/>
      <c r="M316" s="78"/>
      <c r="N316" s="78"/>
      <c r="O316" s="78"/>
      <c r="P316" s="78"/>
      <c r="Q316" s="78"/>
      <c r="R316" s="76"/>
      <c r="S316" s="57" t="str">
        <f t="shared" si="66"/>
        <v/>
      </c>
      <c r="T316" s="81" t="str">
        <f t="shared" si="67"/>
        <v/>
      </c>
      <c r="U316" s="94" t="str">
        <f t="shared" si="68"/>
        <v/>
      </c>
      <c r="W316" s="44" t="str">
        <f t="shared" si="69"/>
        <v/>
      </c>
      <c r="X316" s="44" t="str">
        <f t="shared" si="70"/>
        <v/>
      </c>
      <c r="Y316" s="30" t="str">
        <f t="shared" ca="1" si="71"/>
        <v/>
      </c>
      <c r="Z316" s="30" t="str">
        <f t="shared" si="72"/>
        <v/>
      </c>
      <c r="AA316" s="30" t="str">
        <f t="shared" si="73"/>
        <v>N</v>
      </c>
      <c r="AB316" s="30" t="str">
        <f t="shared" si="74"/>
        <v/>
      </c>
      <c r="AC316" s="30" t="str">
        <f t="shared" si="75"/>
        <v/>
      </c>
      <c r="AD316" s="30" t="str">
        <f t="shared" si="76"/>
        <v/>
      </c>
      <c r="AE316" s="88" t="str">
        <f t="shared" si="77"/>
        <v/>
      </c>
      <c r="AF316" s="30" t="str">
        <f t="shared" si="78"/>
        <v/>
      </c>
      <c r="AG316" s="44" t="str">
        <f t="shared" si="79"/>
        <v/>
      </c>
      <c r="AH316" s="44" t="str">
        <f t="shared" si="79"/>
        <v/>
      </c>
      <c r="AI316" s="96" t="str">
        <f t="shared" si="79"/>
        <v/>
      </c>
    </row>
    <row r="317" spans="1:35" s="44" customFormat="1" x14ac:dyDescent="0.3">
      <c r="A317" s="65"/>
      <c r="B317" s="55" t="str">
        <f t="shared" ca="1" si="65"/>
        <v/>
      </c>
      <c r="C317" s="99"/>
      <c r="D317" s="67"/>
      <c r="E317" s="67"/>
      <c r="F317" s="68"/>
      <c r="G317" s="69"/>
      <c r="H317" s="70"/>
      <c r="I317" s="90" t="str">
        <f t="shared" si="80"/>
        <v/>
      </c>
      <c r="J317" s="57" t="str">
        <f t="shared" si="80"/>
        <v/>
      </c>
      <c r="L317" s="78"/>
      <c r="M317" s="78"/>
      <c r="N317" s="78"/>
      <c r="O317" s="78"/>
      <c r="P317" s="78"/>
      <c r="Q317" s="78"/>
      <c r="R317" s="76"/>
      <c r="S317" s="57" t="str">
        <f t="shared" si="66"/>
        <v/>
      </c>
      <c r="T317" s="81" t="str">
        <f t="shared" si="67"/>
        <v/>
      </c>
      <c r="U317" s="94" t="str">
        <f t="shared" si="68"/>
        <v/>
      </c>
      <c r="W317" s="44" t="str">
        <f t="shared" si="69"/>
        <v/>
      </c>
      <c r="X317" s="44" t="str">
        <f t="shared" si="70"/>
        <v/>
      </c>
      <c r="Y317" s="30" t="str">
        <f t="shared" ca="1" si="71"/>
        <v/>
      </c>
      <c r="Z317" s="30" t="str">
        <f t="shared" si="72"/>
        <v/>
      </c>
      <c r="AA317" s="30" t="str">
        <f t="shared" si="73"/>
        <v>N</v>
      </c>
      <c r="AB317" s="30" t="str">
        <f t="shared" si="74"/>
        <v/>
      </c>
      <c r="AC317" s="30" t="str">
        <f t="shared" si="75"/>
        <v/>
      </c>
      <c r="AD317" s="30" t="str">
        <f t="shared" si="76"/>
        <v/>
      </c>
      <c r="AE317" s="88" t="str">
        <f t="shared" si="77"/>
        <v/>
      </c>
      <c r="AF317" s="30" t="str">
        <f t="shared" si="78"/>
        <v/>
      </c>
      <c r="AG317" s="44" t="str">
        <f t="shared" si="79"/>
        <v/>
      </c>
      <c r="AH317" s="44" t="str">
        <f t="shared" si="79"/>
        <v/>
      </c>
      <c r="AI317" s="96" t="str">
        <f t="shared" si="79"/>
        <v/>
      </c>
    </row>
    <row r="318" spans="1:35" s="44" customFormat="1" x14ac:dyDescent="0.3">
      <c r="A318" s="65"/>
      <c r="B318" s="55" t="str">
        <f t="shared" ca="1" si="65"/>
        <v/>
      </c>
      <c r="C318" s="99"/>
      <c r="D318" s="67"/>
      <c r="E318" s="67"/>
      <c r="F318" s="68"/>
      <c r="G318" s="69"/>
      <c r="H318" s="70"/>
      <c r="I318" s="90" t="str">
        <f t="shared" si="80"/>
        <v/>
      </c>
      <c r="J318" s="57" t="str">
        <f t="shared" si="80"/>
        <v/>
      </c>
      <c r="L318" s="78"/>
      <c r="M318" s="78"/>
      <c r="N318" s="78"/>
      <c r="O318" s="78"/>
      <c r="P318" s="78"/>
      <c r="Q318" s="78"/>
      <c r="R318" s="76"/>
      <c r="S318" s="57" t="str">
        <f t="shared" si="66"/>
        <v/>
      </c>
      <c r="T318" s="81" t="str">
        <f t="shared" si="67"/>
        <v/>
      </c>
      <c r="U318" s="94" t="str">
        <f t="shared" si="68"/>
        <v/>
      </c>
      <c r="W318" s="44" t="str">
        <f t="shared" si="69"/>
        <v/>
      </c>
      <c r="X318" s="44" t="str">
        <f t="shared" si="70"/>
        <v/>
      </c>
      <c r="Y318" s="30" t="str">
        <f t="shared" ca="1" si="71"/>
        <v/>
      </c>
      <c r="Z318" s="30" t="str">
        <f t="shared" si="72"/>
        <v/>
      </c>
      <c r="AA318" s="30" t="str">
        <f t="shared" si="73"/>
        <v>N</v>
      </c>
      <c r="AB318" s="30" t="str">
        <f t="shared" si="74"/>
        <v/>
      </c>
      <c r="AC318" s="30" t="str">
        <f t="shared" si="75"/>
        <v/>
      </c>
      <c r="AD318" s="30" t="str">
        <f t="shared" si="76"/>
        <v/>
      </c>
      <c r="AE318" s="88" t="str">
        <f t="shared" si="77"/>
        <v/>
      </c>
      <c r="AF318" s="30" t="str">
        <f t="shared" si="78"/>
        <v/>
      </c>
      <c r="AG318" s="44" t="str">
        <f t="shared" si="79"/>
        <v/>
      </c>
      <c r="AH318" s="44" t="str">
        <f t="shared" si="79"/>
        <v/>
      </c>
      <c r="AI318" s="96" t="str">
        <f t="shared" si="79"/>
        <v/>
      </c>
    </row>
    <row r="319" spans="1:35" s="44" customFormat="1" x14ac:dyDescent="0.3">
      <c r="A319" s="65"/>
      <c r="B319" s="55" t="str">
        <f t="shared" ca="1" si="65"/>
        <v/>
      </c>
      <c r="C319" s="99"/>
      <c r="D319" s="67"/>
      <c r="E319" s="67"/>
      <c r="F319" s="68"/>
      <c r="G319" s="69"/>
      <c r="H319" s="70"/>
      <c r="I319" s="90" t="str">
        <f t="shared" si="80"/>
        <v/>
      </c>
      <c r="J319" s="57" t="str">
        <f t="shared" si="80"/>
        <v/>
      </c>
      <c r="L319" s="78"/>
      <c r="M319" s="78"/>
      <c r="N319" s="78"/>
      <c r="O319" s="78"/>
      <c r="P319" s="78"/>
      <c r="Q319" s="78"/>
      <c r="R319" s="76"/>
      <c r="S319" s="57" t="str">
        <f t="shared" si="66"/>
        <v/>
      </c>
      <c r="T319" s="81" t="str">
        <f t="shared" si="67"/>
        <v/>
      </c>
      <c r="U319" s="94" t="str">
        <f t="shared" si="68"/>
        <v/>
      </c>
      <c r="W319" s="44" t="str">
        <f t="shared" si="69"/>
        <v/>
      </c>
      <c r="X319" s="44" t="str">
        <f t="shared" si="70"/>
        <v/>
      </c>
      <c r="Y319" s="30" t="str">
        <f t="shared" ca="1" si="71"/>
        <v/>
      </c>
      <c r="Z319" s="30" t="str">
        <f t="shared" si="72"/>
        <v/>
      </c>
      <c r="AA319" s="30" t="str">
        <f t="shared" si="73"/>
        <v>N</v>
      </c>
      <c r="AB319" s="30" t="str">
        <f t="shared" si="74"/>
        <v/>
      </c>
      <c r="AC319" s="30" t="str">
        <f t="shared" si="75"/>
        <v/>
      </c>
      <c r="AD319" s="30" t="str">
        <f t="shared" si="76"/>
        <v/>
      </c>
      <c r="AE319" s="88" t="str">
        <f t="shared" si="77"/>
        <v/>
      </c>
      <c r="AF319" s="30" t="str">
        <f t="shared" si="78"/>
        <v/>
      </c>
      <c r="AG319" s="44" t="str">
        <f t="shared" si="79"/>
        <v/>
      </c>
      <c r="AH319" s="44" t="str">
        <f t="shared" si="79"/>
        <v/>
      </c>
      <c r="AI319" s="96" t="str">
        <f t="shared" si="79"/>
        <v/>
      </c>
    </row>
    <row r="320" spans="1:35" s="44" customFormat="1" x14ac:dyDescent="0.3">
      <c r="A320" s="65"/>
      <c r="B320" s="55" t="str">
        <f t="shared" ca="1" si="65"/>
        <v/>
      </c>
      <c r="C320" s="99"/>
      <c r="D320" s="67"/>
      <c r="E320" s="67"/>
      <c r="F320" s="68"/>
      <c r="G320" s="69"/>
      <c r="H320" s="70"/>
      <c r="I320" s="90" t="str">
        <f t="shared" si="80"/>
        <v/>
      </c>
      <c r="J320" s="57" t="str">
        <f t="shared" si="80"/>
        <v/>
      </c>
      <c r="L320" s="78"/>
      <c r="M320" s="78"/>
      <c r="N320" s="78"/>
      <c r="O320" s="78"/>
      <c r="P320" s="78"/>
      <c r="Q320" s="78"/>
      <c r="R320" s="76"/>
      <c r="S320" s="57" t="str">
        <f t="shared" si="66"/>
        <v/>
      </c>
      <c r="T320" s="81" t="str">
        <f t="shared" si="67"/>
        <v/>
      </c>
      <c r="U320" s="94" t="str">
        <f t="shared" si="68"/>
        <v/>
      </c>
      <c r="W320" s="44" t="str">
        <f t="shared" si="69"/>
        <v/>
      </c>
      <c r="X320" s="44" t="str">
        <f t="shared" si="70"/>
        <v/>
      </c>
      <c r="Y320" s="30" t="str">
        <f t="shared" ca="1" si="71"/>
        <v/>
      </c>
      <c r="Z320" s="30" t="str">
        <f t="shared" si="72"/>
        <v/>
      </c>
      <c r="AA320" s="30" t="str">
        <f t="shared" si="73"/>
        <v>N</v>
      </c>
      <c r="AB320" s="30" t="str">
        <f t="shared" si="74"/>
        <v/>
      </c>
      <c r="AC320" s="30" t="str">
        <f t="shared" si="75"/>
        <v/>
      </c>
      <c r="AD320" s="30" t="str">
        <f t="shared" si="76"/>
        <v/>
      </c>
      <c r="AE320" s="88" t="str">
        <f t="shared" si="77"/>
        <v/>
      </c>
      <c r="AF320" s="30" t="str">
        <f t="shared" si="78"/>
        <v/>
      </c>
      <c r="AG320" s="44" t="str">
        <f t="shared" si="79"/>
        <v/>
      </c>
      <c r="AH320" s="44" t="str">
        <f t="shared" si="79"/>
        <v/>
      </c>
      <c r="AI320" s="96" t="str">
        <f t="shared" si="79"/>
        <v/>
      </c>
    </row>
    <row r="321" spans="1:35" s="44" customFormat="1" x14ac:dyDescent="0.3">
      <c r="A321" s="65"/>
      <c r="B321" s="55" t="str">
        <f t="shared" ca="1" si="65"/>
        <v/>
      </c>
      <c r="C321" s="99"/>
      <c r="D321" s="67"/>
      <c r="E321" s="67"/>
      <c r="F321" s="68"/>
      <c r="G321" s="69"/>
      <c r="H321" s="70"/>
      <c r="I321" s="90" t="str">
        <f t="shared" si="80"/>
        <v/>
      </c>
      <c r="J321" s="57" t="str">
        <f t="shared" si="80"/>
        <v/>
      </c>
      <c r="L321" s="78"/>
      <c r="M321" s="78"/>
      <c r="N321" s="78"/>
      <c r="O321" s="78"/>
      <c r="P321" s="78"/>
      <c r="Q321" s="78"/>
      <c r="R321" s="76"/>
      <c r="S321" s="57" t="str">
        <f t="shared" si="66"/>
        <v/>
      </c>
      <c r="T321" s="81" t="str">
        <f t="shared" si="67"/>
        <v/>
      </c>
      <c r="U321" s="94" t="str">
        <f t="shared" si="68"/>
        <v/>
      </c>
      <c r="W321" s="44" t="str">
        <f t="shared" si="69"/>
        <v/>
      </c>
      <c r="X321" s="44" t="str">
        <f t="shared" si="70"/>
        <v/>
      </c>
      <c r="Y321" s="30" t="str">
        <f t="shared" ca="1" si="71"/>
        <v/>
      </c>
      <c r="Z321" s="30" t="str">
        <f t="shared" si="72"/>
        <v/>
      </c>
      <c r="AA321" s="30" t="str">
        <f t="shared" si="73"/>
        <v>N</v>
      </c>
      <c r="AB321" s="30" t="str">
        <f t="shared" si="74"/>
        <v/>
      </c>
      <c r="AC321" s="30" t="str">
        <f t="shared" si="75"/>
        <v/>
      </c>
      <c r="AD321" s="30" t="str">
        <f t="shared" si="76"/>
        <v/>
      </c>
      <c r="AE321" s="88" t="str">
        <f t="shared" si="77"/>
        <v/>
      </c>
      <c r="AF321" s="30" t="str">
        <f t="shared" si="78"/>
        <v/>
      </c>
      <c r="AG321" s="44" t="str">
        <f t="shared" si="79"/>
        <v/>
      </c>
      <c r="AH321" s="44" t="str">
        <f t="shared" si="79"/>
        <v/>
      </c>
      <c r="AI321" s="96" t="str">
        <f t="shared" si="79"/>
        <v/>
      </c>
    </row>
    <row r="322" spans="1:35" s="44" customFormat="1" x14ac:dyDescent="0.3">
      <c r="A322" s="65"/>
      <c r="B322" s="55" t="str">
        <f t="shared" ca="1" si="65"/>
        <v/>
      </c>
      <c r="C322" s="99"/>
      <c r="D322" s="67"/>
      <c r="E322" s="67"/>
      <c r="F322" s="68"/>
      <c r="G322" s="69"/>
      <c r="H322" s="70"/>
      <c r="I322" s="90" t="str">
        <f t="shared" si="80"/>
        <v/>
      </c>
      <c r="J322" s="57" t="str">
        <f t="shared" si="80"/>
        <v/>
      </c>
      <c r="L322" s="78"/>
      <c r="M322" s="78"/>
      <c r="N322" s="78"/>
      <c r="O322" s="78"/>
      <c r="P322" s="78"/>
      <c r="Q322" s="78"/>
      <c r="R322" s="76"/>
      <c r="S322" s="57" t="str">
        <f t="shared" si="66"/>
        <v/>
      </c>
      <c r="T322" s="81" t="str">
        <f t="shared" si="67"/>
        <v/>
      </c>
      <c r="U322" s="94" t="str">
        <f t="shared" si="68"/>
        <v/>
      </c>
      <c r="W322" s="44" t="str">
        <f t="shared" si="69"/>
        <v/>
      </c>
      <c r="X322" s="44" t="str">
        <f t="shared" si="70"/>
        <v/>
      </c>
      <c r="Y322" s="30" t="str">
        <f t="shared" ca="1" si="71"/>
        <v/>
      </c>
      <c r="Z322" s="30" t="str">
        <f t="shared" si="72"/>
        <v/>
      </c>
      <c r="AA322" s="30" t="str">
        <f t="shared" si="73"/>
        <v>N</v>
      </c>
      <c r="AB322" s="30" t="str">
        <f t="shared" si="74"/>
        <v/>
      </c>
      <c r="AC322" s="30" t="str">
        <f t="shared" si="75"/>
        <v/>
      </c>
      <c r="AD322" s="30" t="str">
        <f t="shared" si="76"/>
        <v/>
      </c>
      <c r="AE322" s="88" t="str">
        <f t="shared" si="77"/>
        <v/>
      </c>
      <c r="AF322" s="30" t="str">
        <f t="shared" si="78"/>
        <v/>
      </c>
      <c r="AG322" s="44" t="str">
        <f t="shared" si="79"/>
        <v/>
      </c>
      <c r="AH322" s="44" t="str">
        <f t="shared" si="79"/>
        <v/>
      </c>
      <c r="AI322" s="96" t="str">
        <f t="shared" si="79"/>
        <v/>
      </c>
    </row>
    <row r="323" spans="1:35" s="44" customFormat="1" x14ac:dyDescent="0.3">
      <c r="A323" s="65"/>
      <c r="B323" s="55" t="str">
        <f t="shared" ca="1" si="65"/>
        <v/>
      </c>
      <c r="C323" s="99"/>
      <c r="D323" s="67"/>
      <c r="E323" s="67"/>
      <c r="F323" s="68"/>
      <c r="G323" s="69"/>
      <c r="H323" s="70"/>
      <c r="I323" s="90" t="str">
        <f t="shared" si="80"/>
        <v/>
      </c>
      <c r="J323" s="57" t="str">
        <f t="shared" si="80"/>
        <v/>
      </c>
      <c r="L323" s="78"/>
      <c r="M323" s="78"/>
      <c r="N323" s="78"/>
      <c r="O323" s="78"/>
      <c r="P323" s="78"/>
      <c r="Q323" s="78"/>
      <c r="R323" s="76"/>
      <c r="S323" s="57" t="str">
        <f t="shared" si="66"/>
        <v/>
      </c>
      <c r="T323" s="81" t="str">
        <f t="shared" si="67"/>
        <v/>
      </c>
      <c r="U323" s="94" t="str">
        <f t="shared" si="68"/>
        <v/>
      </c>
      <c r="W323" s="44" t="str">
        <f t="shared" si="69"/>
        <v/>
      </c>
      <c r="X323" s="44" t="str">
        <f t="shared" si="70"/>
        <v/>
      </c>
      <c r="Y323" s="30" t="str">
        <f t="shared" ca="1" si="71"/>
        <v/>
      </c>
      <c r="Z323" s="30" t="str">
        <f t="shared" si="72"/>
        <v/>
      </c>
      <c r="AA323" s="30" t="str">
        <f t="shared" si="73"/>
        <v>N</v>
      </c>
      <c r="AB323" s="30" t="str">
        <f t="shared" si="74"/>
        <v/>
      </c>
      <c r="AC323" s="30" t="str">
        <f t="shared" si="75"/>
        <v/>
      </c>
      <c r="AD323" s="30" t="str">
        <f t="shared" si="76"/>
        <v/>
      </c>
      <c r="AE323" s="88" t="str">
        <f t="shared" si="77"/>
        <v/>
      </c>
      <c r="AF323" s="30" t="str">
        <f t="shared" si="78"/>
        <v/>
      </c>
      <c r="AG323" s="44" t="str">
        <f t="shared" si="79"/>
        <v/>
      </c>
      <c r="AH323" s="44" t="str">
        <f t="shared" si="79"/>
        <v/>
      </c>
      <c r="AI323" s="96" t="str">
        <f t="shared" si="79"/>
        <v/>
      </c>
    </row>
    <row r="324" spans="1:35" s="44" customFormat="1" x14ac:dyDescent="0.3">
      <c r="A324" s="65"/>
      <c r="B324" s="55" t="str">
        <f t="shared" ca="1" si="65"/>
        <v/>
      </c>
      <c r="C324" s="99"/>
      <c r="D324" s="67"/>
      <c r="E324" s="67"/>
      <c r="F324" s="68"/>
      <c r="G324" s="69"/>
      <c r="H324" s="70"/>
      <c r="I324" s="90" t="str">
        <f t="shared" si="80"/>
        <v/>
      </c>
      <c r="J324" s="57" t="str">
        <f t="shared" si="80"/>
        <v/>
      </c>
      <c r="L324" s="78"/>
      <c r="M324" s="78"/>
      <c r="N324" s="78"/>
      <c r="O324" s="78"/>
      <c r="P324" s="78"/>
      <c r="Q324" s="78"/>
      <c r="R324" s="76"/>
      <c r="S324" s="57" t="str">
        <f t="shared" si="66"/>
        <v/>
      </c>
      <c r="T324" s="81" t="str">
        <f t="shared" si="67"/>
        <v/>
      </c>
      <c r="U324" s="94" t="str">
        <f t="shared" si="68"/>
        <v/>
      </c>
      <c r="W324" s="44" t="str">
        <f t="shared" si="69"/>
        <v/>
      </c>
      <c r="X324" s="44" t="str">
        <f t="shared" si="70"/>
        <v/>
      </c>
      <c r="Y324" s="30" t="str">
        <f t="shared" ca="1" si="71"/>
        <v/>
      </c>
      <c r="Z324" s="30" t="str">
        <f t="shared" si="72"/>
        <v/>
      </c>
      <c r="AA324" s="30" t="str">
        <f t="shared" si="73"/>
        <v>N</v>
      </c>
      <c r="AB324" s="30" t="str">
        <f t="shared" si="74"/>
        <v/>
      </c>
      <c r="AC324" s="30" t="str">
        <f t="shared" si="75"/>
        <v/>
      </c>
      <c r="AD324" s="30" t="str">
        <f t="shared" si="76"/>
        <v/>
      </c>
      <c r="AE324" s="88" t="str">
        <f t="shared" si="77"/>
        <v/>
      </c>
      <c r="AF324" s="30" t="str">
        <f t="shared" si="78"/>
        <v/>
      </c>
      <c r="AG324" s="44" t="str">
        <f t="shared" si="79"/>
        <v/>
      </c>
      <c r="AH324" s="44" t="str">
        <f t="shared" si="79"/>
        <v/>
      </c>
      <c r="AI324" s="96" t="str">
        <f t="shared" si="79"/>
        <v/>
      </c>
    </row>
    <row r="325" spans="1:35" s="44" customFormat="1" x14ac:dyDescent="0.3">
      <c r="A325" s="65"/>
      <c r="B325" s="55" t="str">
        <f t="shared" ca="1" si="65"/>
        <v/>
      </c>
      <c r="C325" s="99"/>
      <c r="D325" s="67"/>
      <c r="E325" s="67"/>
      <c r="F325" s="68"/>
      <c r="G325" s="69"/>
      <c r="H325" s="70"/>
      <c r="I325" s="90" t="str">
        <f t="shared" si="80"/>
        <v/>
      </c>
      <c r="J325" s="57" t="str">
        <f t="shared" si="80"/>
        <v/>
      </c>
      <c r="L325" s="78"/>
      <c r="M325" s="78"/>
      <c r="N325" s="78"/>
      <c r="O325" s="78"/>
      <c r="P325" s="78"/>
      <c r="Q325" s="78"/>
      <c r="R325" s="76"/>
      <c r="S325" s="57" t="str">
        <f t="shared" si="66"/>
        <v/>
      </c>
      <c r="T325" s="81" t="str">
        <f t="shared" si="67"/>
        <v/>
      </c>
      <c r="U325" s="94" t="str">
        <f t="shared" si="68"/>
        <v/>
      </c>
      <c r="W325" s="44" t="str">
        <f t="shared" si="69"/>
        <v/>
      </c>
      <c r="X325" s="44" t="str">
        <f t="shared" si="70"/>
        <v/>
      </c>
      <c r="Y325" s="30" t="str">
        <f t="shared" ca="1" si="71"/>
        <v/>
      </c>
      <c r="Z325" s="30" t="str">
        <f t="shared" si="72"/>
        <v/>
      </c>
      <c r="AA325" s="30" t="str">
        <f t="shared" si="73"/>
        <v>N</v>
      </c>
      <c r="AB325" s="30" t="str">
        <f t="shared" si="74"/>
        <v/>
      </c>
      <c r="AC325" s="30" t="str">
        <f t="shared" si="75"/>
        <v/>
      </c>
      <c r="AD325" s="30" t="str">
        <f t="shared" si="76"/>
        <v/>
      </c>
      <c r="AE325" s="88" t="str">
        <f t="shared" si="77"/>
        <v/>
      </c>
      <c r="AF325" s="30" t="str">
        <f t="shared" si="78"/>
        <v/>
      </c>
      <c r="AG325" s="44" t="str">
        <f t="shared" si="79"/>
        <v/>
      </c>
      <c r="AH325" s="44" t="str">
        <f t="shared" si="79"/>
        <v/>
      </c>
      <c r="AI325" s="96" t="str">
        <f t="shared" si="79"/>
        <v/>
      </c>
    </row>
    <row r="326" spans="1:35" s="44" customFormat="1" x14ac:dyDescent="0.3">
      <c r="A326" s="65"/>
      <c r="B326" s="55" t="str">
        <f t="shared" ca="1" si="65"/>
        <v/>
      </c>
      <c r="C326" s="99"/>
      <c r="D326" s="67"/>
      <c r="E326" s="67"/>
      <c r="F326" s="68"/>
      <c r="G326" s="69"/>
      <c r="H326" s="70"/>
      <c r="I326" s="90" t="str">
        <f t="shared" si="80"/>
        <v/>
      </c>
      <c r="J326" s="57" t="str">
        <f t="shared" si="80"/>
        <v/>
      </c>
      <c r="L326" s="78"/>
      <c r="M326" s="78"/>
      <c r="N326" s="78"/>
      <c r="O326" s="78"/>
      <c r="P326" s="78"/>
      <c r="Q326" s="78"/>
      <c r="R326" s="76"/>
      <c r="S326" s="57" t="str">
        <f t="shared" si="66"/>
        <v/>
      </c>
      <c r="T326" s="81" t="str">
        <f t="shared" si="67"/>
        <v/>
      </c>
      <c r="U326" s="94" t="str">
        <f t="shared" si="68"/>
        <v/>
      </c>
      <c r="W326" s="44" t="str">
        <f t="shared" si="69"/>
        <v/>
      </c>
      <c r="X326" s="44" t="str">
        <f t="shared" si="70"/>
        <v/>
      </c>
      <c r="Y326" s="30" t="str">
        <f t="shared" ca="1" si="71"/>
        <v/>
      </c>
      <c r="Z326" s="30" t="str">
        <f t="shared" si="72"/>
        <v/>
      </c>
      <c r="AA326" s="30" t="str">
        <f t="shared" si="73"/>
        <v>N</v>
      </c>
      <c r="AB326" s="30" t="str">
        <f t="shared" si="74"/>
        <v/>
      </c>
      <c r="AC326" s="30" t="str">
        <f t="shared" si="75"/>
        <v/>
      </c>
      <c r="AD326" s="30" t="str">
        <f t="shared" si="76"/>
        <v/>
      </c>
      <c r="AE326" s="88" t="str">
        <f t="shared" si="77"/>
        <v/>
      </c>
      <c r="AF326" s="30" t="str">
        <f t="shared" si="78"/>
        <v/>
      </c>
      <c r="AG326" s="44" t="str">
        <f t="shared" si="79"/>
        <v/>
      </c>
      <c r="AH326" s="44" t="str">
        <f t="shared" si="79"/>
        <v/>
      </c>
      <c r="AI326" s="96" t="str">
        <f t="shared" si="79"/>
        <v/>
      </c>
    </row>
    <row r="327" spans="1:35" s="44" customFormat="1" x14ac:dyDescent="0.3">
      <c r="A327" s="65"/>
      <c r="B327" s="55" t="str">
        <f t="shared" ref="B327:B390" ca="1" si="81">Y327</f>
        <v/>
      </c>
      <c r="C327" s="99"/>
      <c r="D327" s="67"/>
      <c r="E327" s="67"/>
      <c r="F327" s="68"/>
      <c r="G327" s="69"/>
      <c r="H327" s="70"/>
      <c r="I327" s="90" t="str">
        <f t="shared" si="80"/>
        <v/>
      </c>
      <c r="J327" s="57" t="str">
        <f t="shared" si="80"/>
        <v/>
      </c>
      <c r="L327" s="78"/>
      <c r="M327" s="78"/>
      <c r="N327" s="78"/>
      <c r="O327" s="78"/>
      <c r="P327" s="78"/>
      <c r="Q327" s="78"/>
      <c r="R327" s="76"/>
      <c r="S327" s="57" t="str">
        <f t="shared" ref="S327:S390" si="82">IF(C327="","",
IF(OR(A321="x",RIGHT(C327,1)=":"),"",
IF(COUNTA(L327:Q327)&gt;1,"Invalid",
IF(L327="x",$L$6,IF(M327="x",$M$6,IF(N327="x",$N$6,IF(O327="x",$O$6,IF(P327="x",$P$6,IF(Q327="x",$Q$6,"")))))))))</f>
        <v/>
      </c>
      <c r="T327" s="81" t="str">
        <f t="shared" ref="T327:T390" si="83">IF(C327="","",IF(OR(S327="Invalid",ISERROR(VLOOKUP(J327,PRIFactor,2,FALSE))),"",VLOOKUP(J327,PRIFactor,2,FALSE)))</f>
        <v/>
      </c>
      <c r="U327" s="94" t="str">
        <f t="shared" ref="U327:U390" si="84">IF(OR(S327="Invalid",S327="",T327=""),"",T327*VLOOKUP(S327,RespFactor,2,FALSE))</f>
        <v/>
      </c>
      <c r="W327" s="44" t="str">
        <f t="shared" ref="W327:W390" si="85">IF(C327="","",$A$3)</f>
        <v/>
      </c>
      <c r="X327" s="44" t="str">
        <f t="shared" ref="X327:X390" si="86">IF(C327="","",IF(A327="x",C327,X326))</f>
        <v/>
      </c>
      <c r="Y327" s="30" t="str">
        <f t="shared" ref="Y327:Y390" ca="1" si="87">IF(C327="","",IF(ROW()=7,$A$3,
IF(AND(ROW()=8,G327&lt;&gt;"D"),$A$3&amp;"1",
IF(AND(ROW()=8,G331="D"),$A$3&amp;"0",
IF(OR(RIGHT(C327,1)=":",G327="D",A327="x"),
INDIRECT(ADDRESS(ROW()-1,COLUMN())),
$A$3&amp;VALUE(MID(INDIRECT(ADDRESS(ROW()-1,COLUMN())),3,3)+1))))))</f>
        <v/>
      </c>
      <c r="Z327" s="30" t="str">
        <f t="shared" ref="Z327:Z390" si="88">IF(C327="","",IF(A327="x","S",IF(RIGHT(C327,1)=":","SS","R")))</f>
        <v/>
      </c>
      <c r="AA327" s="30" t="str">
        <f t="shared" ref="AA327:AA390" si="89">IF(Z327&lt;&gt;"R","N",
        IF(G327="D","N","Y"))</f>
        <v>N</v>
      </c>
      <c r="AB327" s="30" t="str">
        <f t="shared" ref="AB327:AB390" si="90">IF(AA327="N","",D327)</f>
        <v/>
      </c>
      <c r="AC327" s="30" t="str">
        <f t="shared" ref="AC327:AC390" si="91">IF(AA327="N","",E327)</f>
        <v/>
      </c>
      <c r="AD327" s="30" t="str">
        <f t="shared" ref="AD327:AD390" si="92">IF(AA327="N","",IF(H327="Critical","x",0))</f>
        <v/>
      </c>
      <c r="AE327" s="88" t="str">
        <f t="shared" ref="AE327:AE390" si="93">IF(OR(AA327="N",C327=""),"",
  ROUND(MAX(MinScore,((3*MaxScore*E327^2)/(5*MaxRate^2))+
  ((2*MaxScore*E327)/(5*MaxRate))-
  ((3*MaxScore*D327^2)/(5*MaxRate^2))-
  ((2*MaxScore*D327)/(5*MaxRate))),3))</f>
        <v/>
      </c>
      <c r="AF327" s="30" t="str">
        <f t="shared" ref="AF327:AF390" si="94">IF(AA327="N","",IF(H327="Critical","C",VLOOKUP(E327/MaxRate,PRI,6)))</f>
        <v/>
      </c>
      <c r="AG327" s="44" t="str">
        <f t="shared" ref="AG327:AI390" si="95">S327</f>
        <v/>
      </c>
      <c r="AH327" s="44" t="str">
        <f t="shared" si="95"/>
        <v/>
      </c>
      <c r="AI327" s="96" t="str">
        <f t="shared" si="95"/>
        <v/>
      </c>
    </row>
    <row r="328" spans="1:35" s="44" customFormat="1" x14ac:dyDescent="0.3">
      <c r="A328" s="65"/>
      <c r="B328" s="55" t="str">
        <f t="shared" ca="1" si="81"/>
        <v/>
      </c>
      <c r="C328" s="99"/>
      <c r="D328" s="67"/>
      <c r="E328" s="67"/>
      <c r="F328" s="68"/>
      <c r="G328" s="69"/>
      <c r="H328" s="70"/>
      <c r="I328" s="90" t="str">
        <f t="shared" si="80"/>
        <v/>
      </c>
      <c r="J328" s="57" t="str">
        <f t="shared" si="80"/>
        <v/>
      </c>
      <c r="L328" s="78"/>
      <c r="M328" s="78"/>
      <c r="N328" s="78"/>
      <c r="O328" s="78"/>
      <c r="P328" s="78"/>
      <c r="Q328" s="78"/>
      <c r="R328" s="76"/>
      <c r="S328" s="57" t="str">
        <f t="shared" si="82"/>
        <v/>
      </c>
      <c r="T328" s="81" t="str">
        <f t="shared" si="83"/>
        <v/>
      </c>
      <c r="U328" s="94" t="str">
        <f t="shared" si="84"/>
        <v/>
      </c>
      <c r="W328" s="44" t="str">
        <f t="shared" si="85"/>
        <v/>
      </c>
      <c r="X328" s="44" t="str">
        <f t="shared" si="86"/>
        <v/>
      </c>
      <c r="Y328" s="30" t="str">
        <f t="shared" ca="1" si="87"/>
        <v/>
      </c>
      <c r="Z328" s="30" t="str">
        <f t="shared" si="88"/>
        <v/>
      </c>
      <c r="AA328" s="30" t="str">
        <f t="shared" si="89"/>
        <v>N</v>
      </c>
      <c r="AB328" s="30" t="str">
        <f t="shared" si="90"/>
        <v/>
      </c>
      <c r="AC328" s="30" t="str">
        <f t="shared" si="91"/>
        <v/>
      </c>
      <c r="AD328" s="30" t="str">
        <f t="shared" si="92"/>
        <v/>
      </c>
      <c r="AE328" s="88" t="str">
        <f t="shared" si="93"/>
        <v/>
      </c>
      <c r="AF328" s="30" t="str">
        <f t="shared" si="94"/>
        <v/>
      </c>
      <c r="AG328" s="44" t="str">
        <f t="shared" si="95"/>
        <v/>
      </c>
      <c r="AH328" s="44" t="str">
        <f t="shared" si="95"/>
        <v/>
      </c>
      <c r="AI328" s="96" t="str">
        <f t="shared" si="95"/>
        <v/>
      </c>
    </row>
    <row r="329" spans="1:35" s="44" customFormat="1" x14ac:dyDescent="0.3">
      <c r="A329" s="65"/>
      <c r="B329" s="55" t="str">
        <f t="shared" ca="1" si="81"/>
        <v/>
      </c>
      <c r="C329" s="99"/>
      <c r="D329" s="67"/>
      <c r="E329" s="67"/>
      <c r="F329" s="68"/>
      <c r="G329" s="69"/>
      <c r="H329" s="70"/>
      <c r="I329" s="90" t="str">
        <f t="shared" si="80"/>
        <v/>
      </c>
      <c r="J329" s="57" t="str">
        <f t="shared" si="80"/>
        <v/>
      </c>
      <c r="L329" s="78"/>
      <c r="M329" s="78"/>
      <c r="N329" s="78"/>
      <c r="O329" s="78"/>
      <c r="P329" s="78"/>
      <c r="Q329" s="78"/>
      <c r="R329" s="76"/>
      <c r="S329" s="57" t="str">
        <f t="shared" si="82"/>
        <v/>
      </c>
      <c r="T329" s="81" t="str">
        <f t="shared" si="83"/>
        <v/>
      </c>
      <c r="U329" s="94" t="str">
        <f t="shared" si="84"/>
        <v/>
      </c>
      <c r="W329" s="44" t="str">
        <f t="shared" si="85"/>
        <v/>
      </c>
      <c r="X329" s="44" t="str">
        <f t="shared" si="86"/>
        <v/>
      </c>
      <c r="Y329" s="30" t="str">
        <f t="shared" ca="1" si="87"/>
        <v/>
      </c>
      <c r="Z329" s="30" t="str">
        <f t="shared" si="88"/>
        <v/>
      </c>
      <c r="AA329" s="30" t="str">
        <f t="shared" si="89"/>
        <v>N</v>
      </c>
      <c r="AB329" s="30" t="str">
        <f t="shared" si="90"/>
        <v/>
      </c>
      <c r="AC329" s="30" t="str">
        <f t="shared" si="91"/>
        <v/>
      </c>
      <c r="AD329" s="30" t="str">
        <f t="shared" si="92"/>
        <v/>
      </c>
      <c r="AE329" s="88" t="str">
        <f t="shared" si="93"/>
        <v/>
      </c>
      <c r="AF329" s="30" t="str">
        <f t="shared" si="94"/>
        <v/>
      </c>
      <c r="AG329" s="44" t="str">
        <f t="shared" si="95"/>
        <v/>
      </c>
      <c r="AH329" s="44" t="str">
        <f t="shared" si="95"/>
        <v/>
      </c>
      <c r="AI329" s="96" t="str">
        <f t="shared" si="95"/>
        <v/>
      </c>
    </row>
    <row r="330" spans="1:35" s="44" customFormat="1" x14ac:dyDescent="0.3">
      <c r="A330" s="65"/>
      <c r="B330" s="55" t="str">
        <f t="shared" ca="1" si="81"/>
        <v/>
      </c>
      <c r="C330" s="99"/>
      <c r="D330" s="67"/>
      <c r="E330" s="67"/>
      <c r="F330" s="68"/>
      <c r="G330" s="69"/>
      <c r="H330" s="70"/>
      <c r="I330" s="90" t="str">
        <f t="shared" si="80"/>
        <v/>
      </c>
      <c r="J330" s="57" t="str">
        <f t="shared" si="80"/>
        <v/>
      </c>
      <c r="L330" s="78"/>
      <c r="M330" s="78"/>
      <c r="N330" s="78"/>
      <c r="O330" s="78"/>
      <c r="P330" s="78"/>
      <c r="Q330" s="78"/>
      <c r="R330" s="76"/>
      <c r="S330" s="57" t="str">
        <f t="shared" si="82"/>
        <v/>
      </c>
      <c r="T330" s="81" t="str">
        <f t="shared" si="83"/>
        <v/>
      </c>
      <c r="U330" s="94" t="str">
        <f t="shared" si="84"/>
        <v/>
      </c>
      <c r="W330" s="44" t="str">
        <f t="shared" si="85"/>
        <v/>
      </c>
      <c r="X330" s="44" t="str">
        <f t="shared" si="86"/>
        <v/>
      </c>
      <c r="Y330" s="30" t="str">
        <f t="shared" ca="1" si="87"/>
        <v/>
      </c>
      <c r="Z330" s="30" t="str">
        <f t="shared" si="88"/>
        <v/>
      </c>
      <c r="AA330" s="30" t="str">
        <f t="shared" si="89"/>
        <v>N</v>
      </c>
      <c r="AB330" s="30" t="str">
        <f t="shared" si="90"/>
        <v/>
      </c>
      <c r="AC330" s="30" t="str">
        <f t="shared" si="91"/>
        <v/>
      </c>
      <c r="AD330" s="30" t="str">
        <f t="shared" si="92"/>
        <v/>
      </c>
      <c r="AE330" s="88" t="str">
        <f t="shared" si="93"/>
        <v/>
      </c>
      <c r="AF330" s="30" t="str">
        <f t="shared" si="94"/>
        <v/>
      </c>
      <c r="AG330" s="44" t="str">
        <f t="shared" si="95"/>
        <v/>
      </c>
      <c r="AH330" s="44" t="str">
        <f t="shared" si="95"/>
        <v/>
      </c>
      <c r="AI330" s="96" t="str">
        <f t="shared" si="95"/>
        <v/>
      </c>
    </row>
    <row r="331" spans="1:35" s="44" customFormat="1" x14ac:dyDescent="0.3">
      <c r="A331" s="65"/>
      <c r="B331" s="55" t="str">
        <f t="shared" ca="1" si="81"/>
        <v/>
      </c>
      <c r="C331" s="99"/>
      <c r="D331" s="67"/>
      <c r="E331" s="67"/>
      <c r="F331" s="68"/>
      <c r="G331" s="69"/>
      <c r="H331" s="70"/>
      <c r="I331" s="90" t="str">
        <f t="shared" si="80"/>
        <v/>
      </c>
      <c r="J331" s="57" t="str">
        <f t="shared" si="80"/>
        <v/>
      </c>
      <c r="L331" s="78"/>
      <c r="M331" s="78"/>
      <c r="N331" s="78"/>
      <c r="O331" s="78"/>
      <c r="P331" s="78"/>
      <c r="Q331" s="78"/>
      <c r="R331" s="76"/>
      <c r="S331" s="57" t="str">
        <f t="shared" si="82"/>
        <v/>
      </c>
      <c r="T331" s="81" t="str">
        <f t="shared" si="83"/>
        <v/>
      </c>
      <c r="U331" s="94" t="str">
        <f t="shared" si="84"/>
        <v/>
      </c>
      <c r="W331" s="44" t="str">
        <f t="shared" si="85"/>
        <v/>
      </c>
      <c r="X331" s="44" t="str">
        <f t="shared" si="86"/>
        <v/>
      </c>
      <c r="Y331" s="30" t="str">
        <f t="shared" ca="1" si="87"/>
        <v/>
      </c>
      <c r="Z331" s="30" t="str">
        <f t="shared" si="88"/>
        <v/>
      </c>
      <c r="AA331" s="30" t="str">
        <f t="shared" si="89"/>
        <v>N</v>
      </c>
      <c r="AB331" s="30" t="str">
        <f t="shared" si="90"/>
        <v/>
      </c>
      <c r="AC331" s="30" t="str">
        <f t="shared" si="91"/>
        <v/>
      </c>
      <c r="AD331" s="30" t="str">
        <f t="shared" si="92"/>
        <v/>
      </c>
      <c r="AE331" s="88" t="str">
        <f t="shared" si="93"/>
        <v/>
      </c>
      <c r="AF331" s="30" t="str">
        <f t="shared" si="94"/>
        <v/>
      </c>
      <c r="AG331" s="44" t="str">
        <f t="shared" si="95"/>
        <v/>
      </c>
      <c r="AH331" s="44" t="str">
        <f t="shared" si="95"/>
        <v/>
      </c>
      <c r="AI331" s="96" t="str">
        <f t="shared" si="95"/>
        <v/>
      </c>
    </row>
    <row r="332" spans="1:35" s="44" customFormat="1" x14ac:dyDescent="0.3">
      <c r="A332" s="65"/>
      <c r="B332" s="55" t="str">
        <f t="shared" ca="1" si="81"/>
        <v/>
      </c>
      <c r="C332" s="99"/>
      <c r="D332" s="67"/>
      <c r="E332" s="67"/>
      <c r="F332" s="68"/>
      <c r="G332" s="69"/>
      <c r="H332" s="70"/>
      <c r="I332" s="90" t="str">
        <f t="shared" si="80"/>
        <v/>
      </c>
      <c r="J332" s="57" t="str">
        <f t="shared" si="80"/>
        <v/>
      </c>
      <c r="L332" s="78"/>
      <c r="M332" s="78"/>
      <c r="N332" s="78"/>
      <c r="O332" s="78"/>
      <c r="P332" s="78"/>
      <c r="Q332" s="78"/>
      <c r="R332" s="76"/>
      <c r="S332" s="57" t="str">
        <f t="shared" si="82"/>
        <v/>
      </c>
      <c r="T332" s="81" t="str">
        <f t="shared" si="83"/>
        <v/>
      </c>
      <c r="U332" s="94" t="str">
        <f t="shared" si="84"/>
        <v/>
      </c>
      <c r="W332" s="44" t="str">
        <f t="shared" si="85"/>
        <v/>
      </c>
      <c r="X332" s="44" t="str">
        <f t="shared" si="86"/>
        <v/>
      </c>
      <c r="Y332" s="30" t="str">
        <f t="shared" ca="1" si="87"/>
        <v/>
      </c>
      <c r="Z332" s="30" t="str">
        <f t="shared" si="88"/>
        <v/>
      </c>
      <c r="AA332" s="30" t="str">
        <f t="shared" si="89"/>
        <v>N</v>
      </c>
      <c r="AB332" s="30" t="str">
        <f t="shared" si="90"/>
        <v/>
      </c>
      <c r="AC332" s="30" t="str">
        <f t="shared" si="91"/>
        <v/>
      </c>
      <c r="AD332" s="30" t="str">
        <f t="shared" si="92"/>
        <v/>
      </c>
      <c r="AE332" s="88" t="str">
        <f t="shared" si="93"/>
        <v/>
      </c>
      <c r="AF332" s="30" t="str">
        <f t="shared" si="94"/>
        <v/>
      </c>
      <c r="AG332" s="44" t="str">
        <f t="shared" si="95"/>
        <v/>
      </c>
      <c r="AH332" s="44" t="str">
        <f t="shared" si="95"/>
        <v/>
      </c>
      <c r="AI332" s="96" t="str">
        <f t="shared" si="95"/>
        <v/>
      </c>
    </row>
    <row r="333" spans="1:35" s="44" customFormat="1" x14ac:dyDescent="0.3">
      <c r="A333" s="65"/>
      <c r="B333" s="55" t="str">
        <f t="shared" ca="1" si="81"/>
        <v/>
      </c>
      <c r="C333" s="99"/>
      <c r="D333" s="67"/>
      <c r="E333" s="67"/>
      <c r="F333" s="68"/>
      <c r="G333" s="69"/>
      <c r="H333" s="70"/>
      <c r="I333" s="90" t="str">
        <f t="shared" si="80"/>
        <v/>
      </c>
      <c r="J333" s="57" t="str">
        <f t="shared" si="80"/>
        <v/>
      </c>
      <c r="L333" s="78"/>
      <c r="M333" s="78"/>
      <c r="N333" s="78"/>
      <c r="O333" s="78"/>
      <c r="P333" s="78"/>
      <c r="Q333" s="78"/>
      <c r="R333" s="76"/>
      <c r="S333" s="57" t="str">
        <f t="shared" si="82"/>
        <v/>
      </c>
      <c r="T333" s="81" t="str">
        <f t="shared" si="83"/>
        <v/>
      </c>
      <c r="U333" s="94" t="str">
        <f t="shared" si="84"/>
        <v/>
      </c>
      <c r="W333" s="44" t="str">
        <f t="shared" si="85"/>
        <v/>
      </c>
      <c r="X333" s="44" t="str">
        <f t="shared" si="86"/>
        <v/>
      </c>
      <c r="Y333" s="30" t="str">
        <f t="shared" ca="1" si="87"/>
        <v/>
      </c>
      <c r="Z333" s="30" t="str">
        <f t="shared" si="88"/>
        <v/>
      </c>
      <c r="AA333" s="30" t="str">
        <f t="shared" si="89"/>
        <v>N</v>
      </c>
      <c r="AB333" s="30" t="str">
        <f t="shared" si="90"/>
        <v/>
      </c>
      <c r="AC333" s="30" t="str">
        <f t="shared" si="91"/>
        <v/>
      </c>
      <c r="AD333" s="30" t="str">
        <f t="shared" si="92"/>
        <v/>
      </c>
      <c r="AE333" s="88" t="str">
        <f t="shared" si="93"/>
        <v/>
      </c>
      <c r="AF333" s="30" t="str">
        <f t="shared" si="94"/>
        <v/>
      </c>
      <c r="AG333" s="44" t="str">
        <f t="shared" si="95"/>
        <v/>
      </c>
      <c r="AH333" s="44" t="str">
        <f t="shared" si="95"/>
        <v/>
      </c>
      <c r="AI333" s="96" t="str">
        <f t="shared" si="95"/>
        <v/>
      </c>
    </row>
    <row r="334" spans="1:35" s="44" customFormat="1" x14ac:dyDescent="0.3">
      <c r="A334" s="65"/>
      <c r="B334" s="55" t="str">
        <f t="shared" ca="1" si="81"/>
        <v/>
      </c>
      <c r="C334" s="99"/>
      <c r="D334" s="67"/>
      <c r="E334" s="67"/>
      <c r="F334" s="68"/>
      <c r="G334" s="69"/>
      <c r="H334" s="70"/>
      <c r="I334" s="90" t="str">
        <f t="shared" si="80"/>
        <v/>
      </c>
      <c r="J334" s="57" t="str">
        <f t="shared" si="80"/>
        <v/>
      </c>
      <c r="L334" s="78"/>
      <c r="M334" s="78"/>
      <c r="N334" s="78"/>
      <c r="O334" s="78"/>
      <c r="P334" s="78"/>
      <c r="Q334" s="78"/>
      <c r="R334" s="76"/>
      <c r="S334" s="57" t="str">
        <f t="shared" si="82"/>
        <v/>
      </c>
      <c r="T334" s="81" t="str">
        <f t="shared" si="83"/>
        <v/>
      </c>
      <c r="U334" s="94" t="str">
        <f t="shared" si="84"/>
        <v/>
      </c>
      <c r="W334" s="44" t="str">
        <f t="shared" si="85"/>
        <v/>
      </c>
      <c r="X334" s="44" t="str">
        <f t="shared" si="86"/>
        <v/>
      </c>
      <c r="Y334" s="30" t="str">
        <f t="shared" ca="1" si="87"/>
        <v/>
      </c>
      <c r="Z334" s="30" t="str">
        <f t="shared" si="88"/>
        <v/>
      </c>
      <c r="AA334" s="30" t="str">
        <f t="shared" si="89"/>
        <v>N</v>
      </c>
      <c r="AB334" s="30" t="str">
        <f t="shared" si="90"/>
        <v/>
      </c>
      <c r="AC334" s="30" t="str">
        <f t="shared" si="91"/>
        <v/>
      </c>
      <c r="AD334" s="30" t="str">
        <f t="shared" si="92"/>
        <v/>
      </c>
      <c r="AE334" s="88" t="str">
        <f t="shared" si="93"/>
        <v/>
      </c>
      <c r="AF334" s="30" t="str">
        <f t="shared" si="94"/>
        <v/>
      </c>
      <c r="AG334" s="44" t="str">
        <f t="shared" si="95"/>
        <v/>
      </c>
      <c r="AH334" s="44" t="str">
        <f t="shared" si="95"/>
        <v/>
      </c>
      <c r="AI334" s="96" t="str">
        <f t="shared" si="95"/>
        <v/>
      </c>
    </row>
    <row r="335" spans="1:35" s="44" customFormat="1" x14ac:dyDescent="0.3">
      <c r="A335" s="65"/>
      <c r="B335" s="55" t="str">
        <f t="shared" ca="1" si="81"/>
        <v/>
      </c>
      <c r="C335" s="99"/>
      <c r="D335" s="67"/>
      <c r="E335" s="67"/>
      <c r="F335" s="68"/>
      <c r="G335" s="69"/>
      <c r="H335" s="70"/>
      <c r="I335" s="90" t="str">
        <f t="shared" si="80"/>
        <v/>
      </c>
      <c r="J335" s="57" t="str">
        <f t="shared" si="80"/>
        <v/>
      </c>
      <c r="L335" s="78"/>
      <c r="M335" s="78"/>
      <c r="N335" s="78"/>
      <c r="O335" s="78"/>
      <c r="P335" s="78"/>
      <c r="Q335" s="78"/>
      <c r="R335" s="76"/>
      <c r="S335" s="57" t="str">
        <f t="shared" si="82"/>
        <v/>
      </c>
      <c r="T335" s="81" t="str">
        <f t="shared" si="83"/>
        <v/>
      </c>
      <c r="U335" s="94" t="str">
        <f t="shared" si="84"/>
        <v/>
      </c>
      <c r="W335" s="44" t="str">
        <f t="shared" si="85"/>
        <v/>
      </c>
      <c r="X335" s="44" t="str">
        <f t="shared" si="86"/>
        <v/>
      </c>
      <c r="Y335" s="30" t="str">
        <f t="shared" ca="1" si="87"/>
        <v/>
      </c>
      <c r="Z335" s="30" t="str">
        <f t="shared" si="88"/>
        <v/>
      </c>
      <c r="AA335" s="30" t="str">
        <f t="shared" si="89"/>
        <v>N</v>
      </c>
      <c r="AB335" s="30" t="str">
        <f t="shared" si="90"/>
        <v/>
      </c>
      <c r="AC335" s="30" t="str">
        <f t="shared" si="91"/>
        <v/>
      </c>
      <c r="AD335" s="30" t="str">
        <f t="shared" si="92"/>
        <v/>
      </c>
      <c r="AE335" s="88" t="str">
        <f t="shared" si="93"/>
        <v/>
      </c>
      <c r="AF335" s="30" t="str">
        <f t="shared" si="94"/>
        <v/>
      </c>
      <c r="AG335" s="44" t="str">
        <f t="shared" si="95"/>
        <v/>
      </c>
      <c r="AH335" s="44" t="str">
        <f t="shared" si="95"/>
        <v/>
      </c>
      <c r="AI335" s="96" t="str">
        <f t="shared" si="95"/>
        <v/>
      </c>
    </row>
    <row r="336" spans="1:35" s="44" customFormat="1" x14ac:dyDescent="0.3">
      <c r="A336" s="65"/>
      <c r="B336" s="55" t="str">
        <f t="shared" ca="1" si="81"/>
        <v/>
      </c>
      <c r="C336" s="99"/>
      <c r="D336" s="67"/>
      <c r="E336" s="67"/>
      <c r="F336" s="68"/>
      <c r="G336" s="69"/>
      <c r="H336" s="70"/>
      <c r="I336" s="90" t="str">
        <f t="shared" si="80"/>
        <v/>
      </c>
      <c r="J336" s="57" t="str">
        <f t="shared" si="80"/>
        <v/>
      </c>
      <c r="L336" s="78"/>
      <c r="M336" s="78"/>
      <c r="N336" s="78"/>
      <c r="O336" s="78"/>
      <c r="P336" s="78"/>
      <c r="Q336" s="78"/>
      <c r="R336" s="76"/>
      <c r="S336" s="57" t="str">
        <f t="shared" si="82"/>
        <v/>
      </c>
      <c r="T336" s="81" t="str">
        <f t="shared" si="83"/>
        <v/>
      </c>
      <c r="U336" s="94" t="str">
        <f t="shared" si="84"/>
        <v/>
      </c>
      <c r="W336" s="44" t="str">
        <f t="shared" si="85"/>
        <v/>
      </c>
      <c r="X336" s="44" t="str">
        <f t="shared" si="86"/>
        <v/>
      </c>
      <c r="Y336" s="30" t="str">
        <f t="shared" ca="1" si="87"/>
        <v/>
      </c>
      <c r="Z336" s="30" t="str">
        <f t="shared" si="88"/>
        <v/>
      </c>
      <c r="AA336" s="30" t="str">
        <f t="shared" si="89"/>
        <v>N</v>
      </c>
      <c r="AB336" s="30" t="str">
        <f t="shared" si="90"/>
        <v/>
      </c>
      <c r="AC336" s="30" t="str">
        <f t="shared" si="91"/>
        <v/>
      </c>
      <c r="AD336" s="30" t="str">
        <f t="shared" si="92"/>
        <v/>
      </c>
      <c r="AE336" s="88" t="str">
        <f t="shared" si="93"/>
        <v/>
      </c>
      <c r="AF336" s="30" t="str">
        <f t="shared" si="94"/>
        <v/>
      </c>
      <c r="AG336" s="44" t="str">
        <f t="shared" si="95"/>
        <v/>
      </c>
      <c r="AH336" s="44" t="str">
        <f t="shared" si="95"/>
        <v/>
      </c>
      <c r="AI336" s="96" t="str">
        <f t="shared" si="95"/>
        <v/>
      </c>
    </row>
    <row r="337" spans="1:35" s="44" customFormat="1" x14ac:dyDescent="0.3">
      <c r="A337" s="65"/>
      <c r="B337" s="55" t="str">
        <f t="shared" ca="1" si="81"/>
        <v/>
      </c>
      <c r="C337" s="99"/>
      <c r="D337" s="67"/>
      <c r="E337" s="67"/>
      <c r="F337" s="68"/>
      <c r="G337" s="69"/>
      <c r="H337" s="70"/>
      <c r="I337" s="90" t="str">
        <f t="shared" si="80"/>
        <v/>
      </c>
      <c r="J337" s="57" t="str">
        <f t="shared" si="80"/>
        <v/>
      </c>
      <c r="L337" s="78"/>
      <c r="M337" s="78"/>
      <c r="N337" s="78"/>
      <c r="O337" s="78"/>
      <c r="P337" s="78"/>
      <c r="Q337" s="78"/>
      <c r="R337" s="76"/>
      <c r="S337" s="57" t="str">
        <f t="shared" si="82"/>
        <v/>
      </c>
      <c r="T337" s="81" t="str">
        <f t="shared" si="83"/>
        <v/>
      </c>
      <c r="U337" s="94" t="str">
        <f t="shared" si="84"/>
        <v/>
      </c>
      <c r="W337" s="44" t="str">
        <f t="shared" si="85"/>
        <v/>
      </c>
      <c r="X337" s="44" t="str">
        <f t="shared" si="86"/>
        <v/>
      </c>
      <c r="Y337" s="30" t="str">
        <f t="shared" ca="1" si="87"/>
        <v/>
      </c>
      <c r="Z337" s="30" t="str">
        <f t="shared" si="88"/>
        <v/>
      </c>
      <c r="AA337" s="30" t="str">
        <f t="shared" si="89"/>
        <v>N</v>
      </c>
      <c r="AB337" s="30" t="str">
        <f t="shared" si="90"/>
        <v/>
      </c>
      <c r="AC337" s="30" t="str">
        <f t="shared" si="91"/>
        <v/>
      </c>
      <c r="AD337" s="30" t="str">
        <f t="shared" si="92"/>
        <v/>
      </c>
      <c r="AE337" s="88" t="str">
        <f t="shared" si="93"/>
        <v/>
      </c>
      <c r="AF337" s="30" t="str">
        <f t="shared" si="94"/>
        <v/>
      </c>
      <c r="AG337" s="44" t="str">
        <f t="shared" si="95"/>
        <v/>
      </c>
      <c r="AH337" s="44" t="str">
        <f t="shared" si="95"/>
        <v/>
      </c>
      <c r="AI337" s="96" t="str">
        <f t="shared" si="95"/>
        <v/>
      </c>
    </row>
    <row r="338" spans="1:35" s="44" customFormat="1" x14ac:dyDescent="0.3">
      <c r="A338" s="65"/>
      <c r="B338" s="55" t="str">
        <f t="shared" ca="1" si="81"/>
        <v/>
      </c>
      <c r="C338" s="99"/>
      <c r="D338" s="67"/>
      <c r="E338" s="67"/>
      <c r="F338" s="68"/>
      <c r="G338" s="69"/>
      <c r="H338" s="70"/>
      <c r="I338" s="90" t="str">
        <f t="shared" si="80"/>
        <v/>
      </c>
      <c r="J338" s="57" t="str">
        <f t="shared" si="80"/>
        <v/>
      </c>
      <c r="L338" s="78"/>
      <c r="M338" s="78"/>
      <c r="N338" s="78"/>
      <c r="O338" s="78"/>
      <c r="P338" s="78"/>
      <c r="Q338" s="78"/>
      <c r="R338" s="76"/>
      <c r="S338" s="57" t="str">
        <f t="shared" si="82"/>
        <v/>
      </c>
      <c r="T338" s="81" t="str">
        <f t="shared" si="83"/>
        <v/>
      </c>
      <c r="U338" s="94" t="str">
        <f t="shared" si="84"/>
        <v/>
      </c>
      <c r="W338" s="44" t="str">
        <f t="shared" si="85"/>
        <v/>
      </c>
      <c r="X338" s="44" t="str">
        <f t="shared" si="86"/>
        <v/>
      </c>
      <c r="Y338" s="30" t="str">
        <f t="shared" ca="1" si="87"/>
        <v/>
      </c>
      <c r="Z338" s="30" t="str">
        <f t="shared" si="88"/>
        <v/>
      </c>
      <c r="AA338" s="30" t="str">
        <f t="shared" si="89"/>
        <v>N</v>
      </c>
      <c r="AB338" s="30" t="str">
        <f t="shared" si="90"/>
        <v/>
      </c>
      <c r="AC338" s="30" t="str">
        <f t="shared" si="91"/>
        <v/>
      </c>
      <c r="AD338" s="30" t="str">
        <f t="shared" si="92"/>
        <v/>
      </c>
      <c r="AE338" s="88" t="str">
        <f t="shared" si="93"/>
        <v/>
      </c>
      <c r="AF338" s="30" t="str">
        <f t="shared" si="94"/>
        <v/>
      </c>
      <c r="AG338" s="44" t="str">
        <f t="shared" si="95"/>
        <v/>
      </c>
      <c r="AH338" s="44" t="str">
        <f t="shared" si="95"/>
        <v/>
      </c>
      <c r="AI338" s="96" t="str">
        <f t="shared" si="95"/>
        <v/>
      </c>
    </row>
    <row r="339" spans="1:35" s="44" customFormat="1" x14ac:dyDescent="0.3">
      <c r="A339" s="65"/>
      <c r="B339" s="55" t="str">
        <f t="shared" ca="1" si="81"/>
        <v/>
      </c>
      <c r="C339" s="99"/>
      <c r="D339" s="67"/>
      <c r="E339" s="67"/>
      <c r="F339" s="68"/>
      <c r="G339" s="69"/>
      <c r="H339" s="70"/>
      <c r="I339" s="90" t="str">
        <f t="shared" si="80"/>
        <v/>
      </c>
      <c r="J339" s="57" t="str">
        <f t="shared" si="80"/>
        <v/>
      </c>
      <c r="L339" s="78"/>
      <c r="M339" s="78"/>
      <c r="N339" s="78"/>
      <c r="O339" s="78"/>
      <c r="P339" s="78"/>
      <c r="Q339" s="78"/>
      <c r="R339" s="76"/>
      <c r="S339" s="57" t="str">
        <f t="shared" si="82"/>
        <v/>
      </c>
      <c r="T339" s="81" t="str">
        <f t="shared" si="83"/>
        <v/>
      </c>
      <c r="U339" s="94" t="str">
        <f t="shared" si="84"/>
        <v/>
      </c>
      <c r="W339" s="44" t="str">
        <f t="shared" si="85"/>
        <v/>
      </c>
      <c r="X339" s="44" t="str">
        <f t="shared" si="86"/>
        <v/>
      </c>
      <c r="Y339" s="30" t="str">
        <f t="shared" ca="1" si="87"/>
        <v/>
      </c>
      <c r="Z339" s="30" t="str">
        <f t="shared" si="88"/>
        <v/>
      </c>
      <c r="AA339" s="30" t="str">
        <f t="shared" si="89"/>
        <v>N</v>
      </c>
      <c r="AB339" s="30" t="str">
        <f t="shared" si="90"/>
        <v/>
      </c>
      <c r="AC339" s="30" t="str">
        <f t="shared" si="91"/>
        <v/>
      </c>
      <c r="AD339" s="30" t="str">
        <f t="shared" si="92"/>
        <v/>
      </c>
      <c r="AE339" s="88" t="str">
        <f t="shared" si="93"/>
        <v/>
      </c>
      <c r="AF339" s="30" t="str">
        <f t="shared" si="94"/>
        <v/>
      </c>
      <c r="AG339" s="44" t="str">
        <f t="shared" si="95"/>
        <v/>
      </c>
      <c r="AH339" s="44" t="str">
        <f t="shared" si="95"/>
        <v/>
      </c>
      <c r="AI339" s="96" t="str">
        <f t="shared" si="95"/>
        <v/>
      </c>
    </row>
    <row r="340" spans="1:35" s="44" customFormat="1" x14ac:dyDescent="0.3">
      <c r="A340" s="65"/>
      <c r="B340" s="55" t="str">
        <f t="shared" ca="1" si="81"/>
        <v/>
      </c>
      <c r="C340" s="99"/>
      <c r="D340" s="67"/>
      <c r="E340" s="67"/>
      <c r="F340" s="68"/>
      <c r="G340" s="69"/>
      <c r="H340" s="70"/>
      <c r="I340" s="90" t="str">
        <f t="shared" si="80"/>
        <v/>
      </c>
      <c r="J340" s="57" t="str">
        <f t="shared" si="80"/>
        <v/>
      </c>
      <c r="L340" s="78"/>
      <c r="M340" s="78"/>
      <c r="N340" s="78"/>
      <c r="O340" s="78"/>
      <c r="P340" s="78"/>
      <c r="Q340" s="78"/>
      <c r="R340" s="76"/>
      <c r="S340" s="57" t="str">
        <f t="shared" si="82"/>
        <v/>
      </c>
      <c r="T340" s="81" t="str">
        <f t="shared" si="83"/>
        <v/>
      </c>
      <c r="U340" s="94" t="str">
        <f t="shared" si="84"/>
        <v/>
      </c>
      <c r="W340" s="44" t="str">
        <f t="shared" si="85"/>
        <v/>
      </c>
      <c r="X340" s="44" t="str">
        <f t="shared" si="86"/>
        <v/>
      </c>
      <c r="Y340" s="30" t="str">
        <f t="shared" ca="1" si="87"/>
        <v/>
      </c>
      <c r="Z340" s="30" t="str">
        <f t="shared" si="88"/>
        <v/>
      </c>
      <c r="AA340" s="30" t="str">
        <f t="shared" si="89"/>
        <v>N</v>
      </c>
      <c r="AB340" s="30" t="str">
        <f t="shared" si="90"/>
        <v/>
      </c>
      <c r="AC340" s="30" t="str">
        <f t="shared" si="91"/>
        <v/>
      </c>
      <c r="AD340" s="30" t="str">
        <f t="shared" si="92"/>
        <v/>
      </c>
      <c r="AE340" s="88" t="str">
        <f t="shared" si="93"/>
        <v/>
      </c>
      <c r="AF340" s="30" t="str">
        <f t="shared" si="94"/>
        <v/>
      </c>
      <c r="AG340" s="44" t="str">
        <f t="shared" si="95"/>
        <v/>
      </c>
      <c r="AH340" s="44" t="str">
        <f t="shared" si="95"/>
        <v/>
      </c>
      <c r="AI340" s="96" t="str">
        <f t="shared" si="95"/>
        <v/>
      </c>
    </row>
    <row r="341" spans="1:35" s="44" customFormat="1" x14ac:dyDescent="0.3">
      <c r="A341" s="65"/>
      <c r="B341" s="55" t="str">
        <f t="shared" ca="1" si="81"/>
        <v/>
      </c>
      <c r="C341" s="99"/>
      <c r="D341" s="67"/>
      <c r="E341" s="67"/>
      <c r="F341" s="68"/>
      <c r="G341" s="69"/>
      <c r="H341" s="70"/>
      <c r="I341" s="90" t="str">
        <f t="shared" si="80"/>
        <v/>
      </c>
      <c r="J341" s="57" t="str">
        <f t="shared" si="80"/>
        <v/>
      </c>
      <c r="L341" s="78"/>
      <c r="M341" s="78"/>
      <c r="N341" s="78"/>
      <c r="O341" s="78"/>
      <c r="P341" s="78"/>
      <c r="Q341" s="78"/>
      <c r="R341" s="76"/>
      <c r="S341" s="57" t="str">
        <f t="shared" si="82"/>
        <v/>
      </c>
      <c r="T341" s="81" t="str">
        <f t="shared" si="83"/>
        <v/>
      </c>
      <c r="U341" s="94" t="str">
        <f t="shared" si="84"/>
        <v/>
      </c>
      <c r="W341" s="44" t="str">
        <f t="shared" si="85"/>
        <v/>
      </c>
      <c r="X341" s="44" t="str">
        <f t="shared" si="86"/>
        <v/>
      </c>
      <c r="Y341" s="30" t="str">
        <f t="shared" ca="1" si="87"/>
        <v/>
      </c>
      <c r="Z341" s="30" t="str">
        <f t="shared" si="88"/>
        <v/>
      </c>
      <c r="AA341" s="30" t="str">
        <f t="shared" si="89"/>
        <v>N</v>
      </c>
      <c r="AB341" s="30" t="str">
        <f t="shared" si="90"/>
        <v/>
      </c>
      <c r="AC341" s="30" t="str">
        <f t="shared" si="91"/>
        <v/>
      </c>
      <c r="AD341" s="30" t="str">
        <f t="shared" si="92"/>
        <v/>
      </c>
      <c r="AE341" s="88" t="str">
        <f t="shared" si="93"/>
        <v/>
      </c>
      <c r="AF341" s="30" t="str">
        <f t="shared" si="94"/>
        <v/>
      </c>
      <c r="AG341" s="44" t="str">
        <f t="shared" si="95"/>
        <v/>
      </c>
      <c r="AH341" s="44" t="str">
        <f t="shared" si="95"/>
        <v/>
      </c>
      <c r="AI341" s="96" t="str">
        <f t="shared" si="95"/>
        <v/>
      </c>
    </row>
    <row r="342" spans="1:35" s="44" customFormat="1" x14ac:dyDescent="0.3">
      <c r="A342" s="65"/>
      <c r="B342" s="55" t="str">
        <f t="shared" ca="1" si="81"/>
        <v/>
      </c>
      <c r="C342" s="99"/>
      <c r="D342" s="67"/>
      <c r="E342" s="67"/>
      <c r="F342" s="68"/>
      <c r="G342" s="69"/>
      <c r="H342" s="70"/>
      <c r="I342" s="90" t="str">
        <f t="shared" ref="I342:J405" si="96">AE342</f>
        <v/>
      </c>
      <c r="J342" s="57" t="str">
        <f t="shared" si="96"/>
        <v/>
      </c>
      <c r="L342" s="78"/>
      <c r="M342" s="78"/>
      <c r="N342" s="78"/>
      <c r="O342" s="78"/>
      <c r="P342" s="78"/>
      <c r="Q342" s="78"/>
      <c r="R342" s="76"/>
      <c r="S342" s="57" t="str">
        <f t="shared" si="82"/>
        <v/>
      </c>
      <c r="T342" s="81" t="str">
        <f t="shared" si="83"/>
        <v/>
      </c>
      <c r="U342" s="94" t="str">
        <f t="shared" si="84"/>
        <v/>
      </c>
      <c r="W342" s="44" t="str">
        <f t="shared" si="85"/>
        <v/>
      </c>
      <c r="X342" s="44" t="str">
        <f t="shared" si="86"/>
        <v/>
      </c>
      <c r="Y342" s="30" t="str">
        <f t="shared" ca="1" si="87"/>
        <v/>
      </c>
      <c r="Z342" s="30" t="str">
        <f t="shared" si="88"/>
        <v/>
      </c>
      <c r="AA342" s="30" t="str">
        <f t="shared" si="89"/>
        <v>N</v>
      </c>
      <c r="AB342" s="30" t="str">
        <f t="shared" si="90"/>
        <v/>
      </c>
      <c r="AC342" s="30" t="str">
        <f t="shared" si="91"/>
        <v/>
      </c>
      <c r="AD342" s="30" t="str">
        <f t="shared" si="92"/>
        <v/>
      </c>
      <c r="AE342" s="88" t="str">
        <f t="shared" si="93"/>
        <v/>
      </c>
      <c r="AF342" s="30" t="str">
        <f t="shared" si="94"/>
        <v/>
      </c>
      <c r="AG342" s="44" t="str">
        <f t="shared" si="95"/>
        <v/>
      </c>
      <c r="AH342" s="44" t="str">
        <f t="shared" si="95"/>
        <v/>
      </c>
      <c r="AI342" s="96" t="str">
        <f t="shared" si="95"/>
        <v/>
      </c>
    </row>
    <row r="343" spans="1:35" s="44" customFormat="1" x14ac:dyDescent="0.3">
      <c r="A343" s="65"/>
      <c r="B343" s="55" t="str">
        <f t="shared" ca="1" si="81"/>
        <v/>
      </c>
      <c r="C343" s="99"/>
      <c r="D343" s="67"/>
      <c r="E343" s="67"/>
      <c r="F343" s="68"/>
      <c r="G343" s="69"/>
      <c r="H343" s="70"/>
      <c r="I343" s="90" t="str">
        <f t="shared" si="96"/>
        <v/>
      </c>
      <c r="J343" s="57" t="str">
        <f t="shared" si="96"/>
        <v/>
      </c>
      <c r="L343" s="78"/>
      <c r="M343" s="78"/>
      <c r="N343" s="78"/>
      <c r="O343" s="78"/>
      <c r="P343" s="78"/>
      <c r="Q343" s="78"/>
      <c r="R343" s="76"/>
      <c r="S343" s="57" t="str">
        <f t="shared" si="82"/>
        <v/>
      </c>
      <c r="T343" s="81" t="str">
        <f t="shared" si="83"/>
        <v/>
      </c>
      <c r="U343" s="94" t="str">
        <f t="shared" si="84"/>
        <v/>
      </c>
      <c r="W343" s="44" t="str">
        <f t="shared" si="85"/>
        <v/>
      </c>
      <c r="X343" s="44" t="str">
        <f t="shared" si="86"/>
        <v/>
      </c>
      <c r="Y343" s="30" t="str">
        <f t="shared" ca="1" si="87"/>
        <v/>
      </c>
      <c r="Z343" s="30" t="str">
        <f t="shared" si="88"/>
        <v/>
      </c>
      <c r="AA343" s="30" t="str">
        <f t="shared" si="89"/>
        <v>N</v>
      </c>
      <c r="AB343" s="30" t="str">
        <f t="shared" si="90"/>
        <v/>
      </c>
      <c r="AC343" s="30" t="str">
        <f t="shared" si="91"/>
        <v/>
      </c>
      <c r="AD343" s="30" t="str">
        <f t="shared" si="92"/>
        <v/>
      </c>
      <c r="AE343" s="88" t="str">
        <f t="shared" si="93"/>
        <v/>
      </c>
      <c r="AF343" s="30" t="str">
        <f t="shared" si="94"/>
        <v/>
      </c>
      <c r="AG343" s="44" t="str">
        <f t="shared" si="95"/>
        <v/>
      </c>
      <c r="AH343" s="44" t="str">
        <f t="shared" si="95"/>
        <v/>
      </c>
      <c r="AI343" s="96" t="str">
        <f t="shared" si="95"/>
        <v/>
      </c>
    </row>
    <row r="344" spans="1:35" s="44" customFormat="1" x14ac:dyDescent="0.3">
      <c r="A344" s="65"/>
      <c r="B344" s="55" t="str">
        <f t="shared" ca="1" si="81"/>
        <v/>
      </c>
      <c r="C344" s="99"/>
      <c r="D344" s="67"/>
      <c r="E344" s="67"/>
      <c r="F344" s="68"/>
      <c r="G344" s="69"/>
      <c r="H344" s="70"/>
      <c r="I344" s="90" t="str">
        <f t="shared" si="96"/>
        <v/>
      </c>
      <c r="J344" s="57" t="str">
        <f t="shared" si="96"/>
        <v/>
      </c>
      <c r="L344" s="78"/>
      <c r="M344" s="78"/>
      <c r="N344" s="78"/>
      <c r="O344" s="78"/>
      <c r="P344" s="78"/>
      <c r="Q344" s="78"/>
      <c r="R344" s="76"/>
      <c r="S344" s="57" t="str">
        <f t="shared" si="82"/>
        <v/>
      </c>
      <c r="T344" s="81" t="str">
        <f t="shared" si="83"/>
        <v/>
      </c>
      <c r="U344" s="94" t="str">
        <f t="shared" si="84"/>
        <v/>
      </c>
      <c r="W344" s="44" t="str">
        <f t="shared" si="85"/>
        <v/>
      </c>
      <c r="X344" s="44" t="str">
        <f t="shared" si="86"/>
        <v/>
      </c>
      <c r="Y344" s="30" t="str">
        <f t="shared" ca="1" si="87"/>
        <v/>
      </c>
      <c r="Z344" s="30" t="str">
        <f t="shared" si="88"/>
        <v/>
      </c>
      <c r="AA344" s="30" t="str">
        <f t="shared" si="89"/>
        <v>N</v>
      </c>
      <c r="AB344" s="30" t="str">
        <f t="shared" si="90"/>
        <v/>
      </c>
      <c r="AC344" s="30" t="str">
        <f t="shared" si="91"/>
        <v/>
      </c>
      <c r="AD344" s="30" t="str">
        <f t="shared" si="92"/>
        <v/>
      </c>
      <c r="AE344" s="88" t="str">
        <f t="shared" si="93"/>
        <v/>
      </c>
      <c r="AF344" s="30" t="str">
        <f t="shared" si="94"/>
        <v/>
      </c>
      <c r="AG344" s="44" t="str">
        <f t="shared" si="95"/>
        <v/>
      </c>
      <c r="AH344" s="44" t="str">
        <f t="shared" si="95"/>
        <v/>
      </c>
      <c r="AI344" s="96" t="str">
        <f t="shared" si="95"/>
        <v/>
      </c>
    </row>
    <row r="345" spans="1:35" s="44" customFormat="1" x14ac:dyDescent="0.3">
      <c r="A345" s="65"/>
      <c r="B345" s="55" t="str">
        <f t="shared" ca="1" si="81"/>
        <v/>
      </c>
      <c r="C345" s="99"/>
      <c r="D345" s="67"/>
      <c r="E345" s="67"/>
      <c r="F345" s="68"/>
      <c r="G345" s="69"/>
      <c r="H345" s="70"/>
      <c r="I345" s="90" t="str">
        <f t="shared" si="96"/>
        <v/>
      </c>
      <c r="J345" s="57" t="str">
        <f t="shared" si="96"/>
        <v/>
      </c>
      <c r="L345" s="78"/>
      <c r="M345" s="78"/>
      <c r="N345" s="78"/>
      <c r="O345" s="78"/>
      <c r="P345" s="78"/>
      <c r="Q345" s="78"/>
      <c r="R345" s="76"/>
      <c r="S345" s="57" t="str">
        <f t="shared" si="82"/>
        <v/>
      </c>
      <c r="T345" s="81" t="str">
        <f t="shared" si="83"/>
        <v/>
      </c>
      <c r="U345" s="94" t="str">
        <f t="shared" si="84"/>
        <v/>
      </c>
      <c r="W345" s="44" t="str">
        <f t="shared" si="85"/>
        <v/>
      </c>
      <c r="X345" s="44" t="str">
        <f t="shared" si="86"/>
        <v/>
      </c>
      <c r="Y345" s="30" t="str">
        <f t="shared" ca="1" si="87"/>
        <v/>
      </c>
      <c r="Z345" s="30" t="str">
        <f t="shared" si="88"/>
        <v/>
      </c>
      <c r="AA345" s="30" t="str">
        <f t="shared" si="89"/>
        <v>N</v>
      </c>
      <c r="AB345" s="30" t="str">
        <f t="shared" si="90"/>
        <v/>
      </c>
      <c r="AC345" s="30" t="str">
        <f t="shared" si="91"/>
        <v/>
      </c>
      <c r="AD345" s="30" t="str">
        <f t="shared" si="92"/>
        <v/>
      </c>
      <c r="AE345" s="88" t="str">
        <f t="shared" si="93"/>
        <v/>
      </c>
      <c r="AF345" s="30" t="str">
        <f t="shared" si="94"/>
        <v/>
      </c>
      <c r="AG345" s="44" t="str">
        <f t="shared" si="95"/>
        <v/>
      </c>
      <c r="AH345" s="44" t="str">
        <f t="shared" si="95"/>
        <v/>
      </c>
      <c r="AI345" s="96" t="str">
        <f t="shared" si="95"/>
        <v/>
      </c>
    </row>
    <row r="346" spans="1:35" s="44" customFormat="1" x14ac:dyDescent="0.3">
      <c r="A346" s="65"/>
      <c r="B346" s="55" t="str">
        <f t="shared" ca="1" si="81"/>
        <v/>
      </c>
      <c r="C346" s="99"/>
      <c r="D346" s="67"/>
      <c r="E346" s="67"/>
      <c r="F346" s="68"/>
      <c r="G346" s="69"/>
      <c r="H346" s="70"/>
      <c r="I346" s="90" t="str">
        <f t="shared" si="96"/>
        <v/>
      </c>
      <c r="J346" s="57" t="str">
        <f t="shared" si="96"/>
        <v/>
      </c>
      <c r="L346" s="78"/>
      <c r="M346" s="78"/>
      <c r="N346" s="78"/>
      <c r="O346" s="78"/>
      <c r="P346" s="78"/>
      <c r="Q346" s="78"/>
      <c r="R346" s="76"/>
      <c r="S346" s="57" t="str">
        <f t="shared" si="82"/>
        <v/>
      </c>
      <c r="T346" s="81" t="str">
        <f t="shared" si="83"/>
        <v/>
      </c>
      <c r="U346" s="94" t="str">
        <f t="shared" si="84"/>
        <v/>
      </c>
      <c r="W346" s="44" t="str">
        <f t="shared" si="85"/>
        <v/>
      </c>
      <c r="X346" s="44" t="str">
        <f t="shared" si="86"/>
        <v/>
      </c>
      <c r="Y346" s="30" t="str">
        <f t="shared" ca="1" si="87"/>
        <v/>
      </c>
      <c r="Z346" s="30" t="str">
        <f t="shared" si="88"/>
        <v/>
      </c>
      <c r="AA346" s="30" t="str">
        <f t="shared" si="89"/>
        <v>N</v>
      </c>
      <c r="AB346" s="30" t="str">
        <f t="shared" si="90"/>
        <v/>
      </c>
      <c r="AC346" s="30" t="str">
        <f t="shared" si="91"/>
        <v/>
      </c>
      <c r="AD346" s="30" t="str">
        <f t="shared" si="92"/>
        <v/>
      </c>
      <c r="AE346" s="88" t="str">
        <f t="shared" si="93"/>
        <v/>
      </c>
      <c r="AF346" s="30" t="str">
        <f t="shared" si="94"/>
        <v/>
      </c>
      <c r="AG346" s="44" t="str">
        <f t="shared" si="95"/>
        <v/>
      </c>
      <c r="AH346" s="44" t="str">
        <f t="shared" si="95"/>
        <v/>
      </c>
      <c r="AI346" s="96" t="str">
        <f t="shared" si="95"/>
        <v/>
      </c>
    </row>
    <row r="347" spans="1:35" s="44" customFormat="1" x14ac:dyDescent="0.3">
      <c r="A347" s="65"/>
      <c r="B347" s="55" t="str">
        <f t="shared" ca="1" si="81"/>
        <v/>
      </c>
      <c r="C347" s="99"/>
      <c r="D347" s="67"/>
      <c r="E347" s="67"/>
      <c r="F347" s="68"/>
      <c r="G347" s="69"/>
      <c r="H347" s="70"/>
      <c r="I347" s="90" t="str">
        <f t="shared" si="96"/>
        <v/>
      </c>
      <c r="J347" s="57" t="str">
        <f t="shared" si="96"/>
        <v/>
      </c>
      <c r="L347" s="78"/>
      <c r="M347" s="78"/>
      <c r="N347" s="78"/>
      <c r="O347" s="78"/>
      <c r="P347" s="78"/>
      <c r="Q347" s="78"/>
      <c r="R347" s="76"/>
      <c r="S347" s="57" t="str">
        <f t="shared" si="82"/>
        <v/>
      </c>
      <c r="T347" s="81" t="str">
        <f t="shared" si="83"/>
        <v/>
      </c>
      <c r="U347" s="94" t="str">
        <f t="shared" si="84"/>
        <v/>
      </c>
      <c r="W347" s="44" t="str">
        <f t="shared" si="85"/>
        <v/>
      </c>
      <c r="X347" s="44" t="str">
        <f t="shared" si="86"/>
        <v/>
      </c>
      <c r="Y347" s="30" t="str">
        <f t="shared" ca="1" si="87"/>
        <v/>
      </c>
      <c r="Z347" s="30" t="str">
        <f t="shared" si="88"/>
        <v/>
      </c>
      <c r="AA347" s="30" t="str">
        <f t="shared" si="89"/>
        <v>N</v>
      </c>
      <c r="AB347" s="30" t="str">
        <f t="shared" si="90"/>
        <v/>
      </c>
      <c r="AC347" s="30" t="str">
        <f t="shared" si="91"/>
        <v/>
      </c>
      <c r="AD347" s="30" t="str">
        <f t="shared" si="92"/>
        <v/>
      </c>
      <c r="AE347" s="88" t="str">
        <f t="shared" si="93"/>
        <v/>
      </c>
      <c r="AF347" s="30" t="str">
        <f t="shared" si="94"/>
        <v/>
      </c>
      <c r="AG347" s="44" t="str">
        <f t="shared" si="95"/>
        <v/>
      </c>
      <c r="AH347" s="44" t="str">
        <f t="shared" si="95"/>
        <v/>
      </c>
      <c r="AI347" s="96" t="str">
        <f t="shared" si="95"/>
        <v/>
      </c>
    </row>
    <row r="348" spans="1:35" s="44" customFormat="1" x14ac:dyDescent="0.3">
      <c r="A348" s="65"/>
      <c r="B348" s="55" t="str">
        <f t="shared" ca="1" si="81"/>
        <v/>
      </c>
      <c r="C348" s="99"/>
      <c r="D348" s="67"/>
      <c r="E348" s="67"/>
      <c r="F348" s="68"/>
      <c r="G348" s="69"/>
      <c r="H348" s="70"/>
      <c r="I348" s="90" t="str">
        <f t="shared" si="96"/>
        <v/>
      </c>
      <c r="J348" s="57" t="str">
        <f t="shared" si="96"/>
        <v/>
      </c>
      <c r="L348" s="78"/>
      <c r="M348" s="78"/>
      <c r="N348" s="78"/>
      <c r="O348" s="78"/>
      <c r="P348" s="78"/>
      <c r="Q348" s="78"/>
      <c r="R348" s="76"/>
      <c r="S348" s="57" t="str">
        <f t="shared" si="82"/>
        <v/>
      </c>
      <c r="T348" s="81" t="str">
        <f t="shared" si="83"/>
        <v/>
      </c>
      <c r="U348" s="94" t="str">
        <f t="shared" si="84"/>
        <v/>
      </c>
      <c r="W348" s="44" t="str">
        <f t="shared" si="85"/>
        <v/>
      </c>
      <c r="X348" s="44" t="str">
        <f t="shared" si="86"/>
        <v/>
      </c>
      <c r="Y348" s="30" t="str">
        <f t="shared" ca="1" si="87"/>
        <v/>
      </c>
      <c r="Z348" s="30" t="str">
        <f t="shared" si="88"/>
        <v/>
      </c>
      <c r="AA348" s="30" t="str">
        <f t="shared" si="89"/>
        <v>N</v>
      </c>
      <c r="AB348" s="30" t="str">
        <f t="shared" si="90"/>
        <v/>
      </c>
      <c r="AC348" s="30" t="str">
        <f t="shared" si="91"/>
        <v/>
      </c>
      <c r="AD348" s="30" t="str">
        <f t="shared" si="92"/>
        <v/>
      </c>
      <c r="AE348" s="88" t="str">
        <f t="shared" si="93"/>
        <v/>
      </c>
      <c r="AF348" s="30" t="str">
        <f t="shared" si="94"/>
        <v/>
      </c>
      <c r="AG348" s="44" t="str">
        <f t="shared" si="95"/>
        <v/>
      </c>
      <c r="AH348" s="44" t="str">
        <f t="shared" si="95"/>
        <v/>
      </c>
      <c r="AI348" s="96" t="str">
        <f t="shared" si="95"/>
        <v/>
      </c>
    </row>
    <row r="349" spans="1:35" s="44" customFormat="1" x14ac:dyDescent="0.3">
      <c r="A349" s="65"/>
      <c r="B349" s="55" t="str">
        <f t="shared" ca="1" si="81"/>
        <v/>
      </c>
      <c r="C349" s="99"/>
      <c r="D349" s="67"/>
      <c r="E349" s="67"/>
      <c r="F349" s="68"/>
      <c r="G349" s="69"/>
      <c r="H349" s="70"/>
      <c r="I349" s="90" t="str">
        <f t="shared" si="96"/>
        <v/>
      </c>
      <c r="J349" s="57" t="str">
        <f t="shared" si="96"/>
        <v/>
      </c>
      <c r="L349" s="78"/>
      <c r="M349" s="78"/>
      <c r="N349" s="78"/>
      <c r="O349" s="78"/>
      <c r="P349" s="78"/>
      <c r="Q349" s="78"/>
      <c r="R349" s="76"/>
      <c r="S349" s="57" t="str">
        <f t="shared" si="82"/>
        <v/>
      </c>
      <c r="T349" s="81" t="str">
        <f t="shared" si="83"/>
        <v/>
      </c>
      <c r="U349" s="94" t="str">
        <f t="shared" si="84"/>
        <v/>
      </c>
      <c r="W349" s="44" t="str">
        <f t="shared" si="85"/>
        <v/>
      </c>
      <c r="X349" s="44" t="str">
        <f t="shared" si="86"/>
        <v/>
      </c>
      <c r="Y349" s="30" t="str">
        <f t="shared" ca="1" si="87"/>
        <v/>
      </c>
      <c r="Z349" s="30" t="str">
        <f t="shared" si="88"/>
        <v/>
      </c>
      <c r="AA349" s="30" t="str">
        <f t="shared" si="89"/>
        <v>N</v>
      </c>
      <c r="AB349" s="30" t="str">
        <f t="shared" si="90"/>
        <v/>
      </c>
      <c r="AC349" s="30" t="str">
        <f t="shared" si="91"/>
        <v/>
      </c>
      <c r="AD349" s="30" t="str">
        <f t="shared" si="92"/>
        <v/>
      </c>
      <c r="AE349" s="88" t="str">
        <f t="shared" si="93"/>
        <v/>
      </c>
      <c r="AF349" s="30" t="str">
        <f t="shared" si="94"/>
        <v/>
      </c>
      <c r="AG349" s="44" t="str">
        <f t="shared" si="95"/>
        <v/>
      </c>
      <c r="AH349" s="44" t="str">
        <f t="shared" si="95"/>
        <v/>
      </c>
      <c r="AI349" s="96" t="str">
        <f t="shared" si="95"/>
        <v/>
      </c>
    </row>
    <row r="350" spans="1:35" s="44" customFormat="1" x14ac:dyDescent="0.3">
      <c r="A350" s="65"/>
      <c r="B350" s="55" t="str">
        <f t="shared" ca="1" si="81"/>
        <v/>
      </c>
      <c r="C350" s="99"/>
      <c r="D350" s="67"/>
      <c r="E350" s="67"/>
      <c r="F350" s="68"/>
      <c r="G350" s="69"/>
      <c r="H350" s="70"/>
      <c r="I350" s="90" t="str">
        <f t="shared" si="96"/>
        <v/>
      </c>
      <c r="J350" s="57" t="str">
        <f t="shared" si="96"/>
        <v/>
      </c>
      <c r="L350" s="78"/>
      <c r="M350" s="78"/>
      <c r="N350" s="78"/>
      <c r="O350" s="78"/>
      <c r="P350" s="78"/>
      <c r="Q350" s="78"/>
      <c r="R350" s="76"/>
      <c r="S350" s="57" t="str">
        <f t="shared" si="82"/>
        <v/>
      </c>
      <c r="T350" s="81" t="str">
        <f t="shared" si="83"/>
        <v/>
      </c>
      <c r="U350" s="94" t="str">
        <f t="shared" si="84"/>
        <v/>
      </c>
      <c r="W350" s="44" t="str">
        <f t="shared" si="85"/>
        <v/>
      </c>
      <c r="X350" s="44" t="str">
        <f t="shared" si="86"/>
        <v/>
      </c>
      <c r="Y350" s="30" t="str">
        <f t="shared" ca="1" si="87"/>
        <v/>
      </c>
      <c r="Z350" s="30" t="str">
        <f t="shared" si="88"/>
        <v/>
      </c>
      <c r="AA350" s="30" t="str">
        <f t="shared" si="89"/>
        <v>N</v>
      </c>
      <c r="AB350" s="30" t="str">
        <f t="shared" si="90"/>
        <v/>
      </c>
      <c r="AC350" s="30" t="str">
        <f t="shared" si="91"/>
        <v/>
      </c>
      <c r="AD350" s="30" t="str">
        <f t="shared" si="92"/>
        <v/>
      </c>
      <c r="AE350" s="88" t="str">
        <f t="shared" si="93"/>
        <v/>
      </c>
      <c r="AF350" s="30" t="str">
        <f t="shared" si="94"/>
        <v/>
      </c>
      <c r="AG350" s="44" t="str">
        <f t="shared" si="95"/>
        <v/>
      </c>
      <c r="AH350" s="44" t="str">
        <f t="shared" si="95"/>
        <v/>
      </c>
      <c r="AI350" s="96" t="str">
        <f t="shared" si="95"/>
        <v/>
      </c>
    </row>
    <row r="351" spans="1:35" s="44" customFormat="1" x14ac:dyDescent="0.3">
      <c r="A351" s="65"/>
      <c r="B351" s="55" t="str">
        <f t="shared" ca="1" si="81"/>
        <v/>
      </c>
      <c r="C351" s="99"/>
      <c r="D351" s="67"/>
      <c r="E351" s="67"/>
      <c r="F351" s="68"/>
      <c r="G351" s="69"/>
      <c r="H351" s="70"/>
      <c r="I351" s="90" t="str">
        <f t="shared" si="96"/>
        <v/>
      </c>
      <c r="J351" s="57" t="str">
        <f t="shared" si="96"/>
        <v/>
      </c>
      <c r="L351" s="78"/>
      <c r="M351" s="78"/>
      <c r="N351" s="78"/>
      <c r="O351" s="78"/>
      <c r="P351" s="78"/>
      <c r="Q351" s="78"/>
      <c r="R351" s="76"/>
      <c r="S351" s="57" t="str">
        <f t="shared" si="82"/>
        <v/>
      </c>
      <c r="T351" s="81" t="str">
        <f t="shared" si="83"/>
        <v/>
      </c>
      <c r="U351" s="94" t="str">
        <f t="shared" si="84"/>
        <v/>
      </c>
      <c r="W351" s="44" t="str">
        <f t="shared" si="85"/>
        <v/>
      </c>
      <c r="X351" s="44" t="str">
        <f t="shared" si="86"/>
        <v/>
      </c>
      <c r="Y351" s="30" t="str">
        <f t="shared" ca="1" si="87"/>
        <v/>
      </c>
      <c r="Z351" s="30" t="str">
        <f t="shared" si="88"/>
        <v/>
      </c>
      <c r="AA351" s="30" t="str">
        <f t="shared" si="89"/>
        <v>N</v>
      </c>
      <c r="AB351" s="30" t="str">
        <f t="shared" si="90"/>
        <v/>
      </c>
      <c r="AC351" s="30" t="str">
        <f t="shared" si="91"/>
        <v/>
      </c>
      <c r="AD351" s="30" t="str">
        <f t="shared" si="92"/>
        <v/>
      </c>
      <c r="AE351" s="88" t="str">
        <f t="shared" si="93"/>
        <v/>
      </c>
      <c r="AF351" s="30" t="str">
        <f t="shared" si="94"/>
        <v/>
      </c>
      <c r="AG351" s="44" t="str">
        <f t="shared" si="95"/>
        <v/>
      </c>
      <c r="AH351" s="44" t="str">
        <f t="shared" si="95"/>
        <v/>
      </c>
      <c r="AI351" s="96" t="str">
        <f t="shared" si="95"/>
        <v/>
      </c>
    </row>
    <row r="352" spans="1:35" s="44" customFormat="1" x14ac:dyDescent="0.3">
      <c r="A352" s="65"/>
      <c r="B352" s="55" t="str">
        <f t="shared" ca="1" si="81"/>
        <v/>
      </c>
      <c r="C352" s="99"/>
      <c r="D352" s="67"/>
      <c r="E352" s="67"/>
      <c r="F352" s="68"/>
      <c r="G352" s="69"/>
      <c r="H352" s="70"/>
      <c r="I352" s="90" t="str">
        <f t="shared" si="96"/>
        <v/>
      </c>
      <c r="J352" s="57" t="str">
        <f t="shared" si="96"/>
        <v/>
      </c>
      <c r="L352" s="78"/>
      <c r="M352" s="78"/>
      <c r="N352" s="78"/>
      <c r="O352" s="78"/>
      <c r="P352" s="78"/>
      <c r="Q352" s="78"/>
      <c r="R352" s="76"/>
      <c r="S352" s="57" t="str">
        <f t="shared" si="82"/>
        <v/>
      </c>
      <c r="T352" s="81" t="str">
        <f t="shared" si="83"/>
        <v/>
      </c>
      <c r="U352" s="94" t="str">
        <f t="shared" si="84"/>
        <v/>
      </c>
      <c r="W352" s="44" t="str">
        <f t="shared" si="85"/>
        <v/>
      </c>
      <c r="X352" s="44" t="str">
        <f t="shared" si="86"/>
        <v/>
      </c>
      <c r="Y352" s="30" t="str">
        <f t="shared" ca="1" si="87"/>
        <v/>
      </c>
      <c r="Z352" s="30" t="str">
        <f t="shared" si="88"/>
        <v/>
      </c>
      <c r="AA352" s="30" t="str">
        <f t="shared" si="89"/>
        <v>N</v>
      </c>
      <c r="AB352" s="30" t="str">
        <f t="shared" si="90"/>
        <v/>
      </c>
      <c r="AC352" s="30" t="str">
        <f t="shared" si="91"/>
        <v/>
      </c>
      <c r="AD352" s="30" t="str">
        <f t="shared" si="92"/>
        <v/>
      </c>
      <c r="AE352" s="88" t="str">
        <f t="shared" si="93"/>
        <v/>
      </c>
      <c r="AF352" s="30" t="str">
        <f t="shared" si="94"/>
        <v/>
      </c>
      <c r="AG352" s="44" t="str">
        <f t="shared" si="95"/>
        <v/>
      </c>
      <c r="AH352" s="44" t="str">
        <f t="shared" si="95"/>
        <v/>
      </c>
      <c r="AI352" s="96" t="str">
        <f t="shared" si="95"/>
        <v/>
      </c>
    </row>
    <row r="353" spans="1:35" s="44" customFormat="1" x14ac:dyDescent="0.3">
      <c r="A353" s="65"/>
      <c r="B353" s="55" t="str">
        <f t="shared" ca="1" si="81"/>
        <v/>
      </c>
      <c r="C353" s="99"/>
      <c r="D353" s="67"/>
      <c r="E353" s="67"/>
      <c r="F353" s="68"/>
      <c r="G353" s="69"/>
      <c r="H353" s="70"/>
      <c r="I353" s="90" t="str">
        <f t="shared" si="96"/>
        <v/>
      </c>
      <c r="J353" s="57" t="str">
        <f t="shared" si="96"/>
        <v/>
      </c>
      <c r="L353" s="78"/>
      <c r="M353" s="78"/>
      <c r="N353" s="78"/>
      <c r="O353" s="78"/>
      <c r="P353" s="78"/>
      <c r="Q353" s="78"/>
      <c r="R353" s="76"/>
      <c r="S353" s="57" t="str">
        <f t="shared" si="82"/>
        <v/>
      </c>
      <c r="T353" s="81" t="str">
        <f t="shared" si="83"/>
        <v/>
      </c>
      <c r="U353" s="94" t="str">
        <f t="shared" si="84"/>
        <v/>
      </c>
      <c r="W353" s="44" t="str">
        <f t="shared" si="85"/>
        <v/>
      </c>
      <c r="X353" s="44" t="str">
        <f t="shared" si="86"/>
        <v/>
      </c>
      <c r="Y353" s="30" t="str">
        <f t="shared" ca="1" si="87"/>
        <v/>
      </c>
      <c r="Z353" s="30" t="str">
        <f t="shared" si="88"/>
        <v/>
      </c>
      <c r="AA353" s="30" t="str">
        <f t="shared" si="89"/>
        <v>N</v>
      </c>
      <c r="AB353" s="30" t="str">
        <f t="shared" si="90"/>
        <v/>
      </c>
      <c r="AC353" s="30" t="str">
        <f t="shared" si="91"/>
        <v/>
      </c>
      <c r="AD353" s="30" t="str">
        <f t="shared" si="92"/>
        <v/>
      </c>
      <c r="AE353" s="88" t="str">
        <f t="shared" si="93"/>
        <v/>
      </c>
      <c r="AF353" s="30" t="str">
        <f t="shared" si="94"/>
        <v/>
      </c>
      <c r="AG353" s="44" t="str">
        <f t="shared" si="95"/>
        <v/>
      </c>
      <c r="AH353" s="44" t="str">
        <f t="shared" si="95"/>
        <v/>
      </c>
      <c r="AI353" s="96" t="str">
        <f t="shared" si="95"/>
        <v/>
      </c>
    </row>
    <row r="354" spans="1:35" s="44" customFormat="1" x14ac:dyDescent="0.3">
      <c r="A354" s="65"/>
      <c r="B354" s="55" t="str">
        <f t="shared" ca="1" si="81"/>
        <v/>
      </c>
      <c r="C354" s="99"/>
      <c r="D354" s="67"/>
      <c r="E354" s="67"/>
      <c r="F354" s="68"/>
      <c r="G354" s="69"/>
      <c r="H354" s="70"/>
      <c r="I354" s="90" t="str">
        <f t="shared" si="96"/>
        <v/>
      </c>
      <c r="J354" s="57" t="str">
        <f t="shared" si="96"/>
        <v/>
      </c>
      <c r="L354" s="78"/>
      <c r="M354" s="78"/>
      <c r="N354" s="78"/>
      <c r="O354" s="78"/>
      <c r="P354" s="78"/>
      <c r="Q354" s="78"/>
      <c r="R354" s="76"/>
      <c r="S354" s="57" t="str">
        <f t="shared" si="82"/>
        <v/>
      </c>
      <c r="T354" s="81" t="str">
        <f t="shared" si="83"/>
        <v/>
      </c>
      <c r="U354" s="94" t="str">
        <f t="shared" si="84"/>
        <v/>
      </c>
      <c r="W354" s="44" t="str">
        <f t="shared" si="85"/>
        <v/>
      </c>
      <c r="X354" s="44" t="str">
        <f t="shared" si="86"/>
        <v/>
      </c>
      <c r="Y354" s="30" t="str">
        <f t="shared" ca="1" si="87"/>
        <v/>
      </c>
      <c r="Z354" s="30" t="str">
        <f t="shared" si="88"/>
        <v/>
      </c>
      <c r="AA354" s="30" t="str">
        <f t="shared" si="89"/>
        <v>N</v>
      </c>
      <c r="AB354" s="30" t="str">
        <f t="shared" si="90"/>
        <v/>
      </c>
      <c r="AC354" s="30" t="str">
        <f t="shared" si="91"/>
        <v/>
      </c>
      <c r="AD354" s="30" t="str">
        <f t="shared" si="92"/>
        <v/>
      </c>
      <c r="AE354" s="88" t="str">
        <f t="shared" si="93"/>
        <v/>
      </c>
      <c r="AF354" s="30" t="str">
        <f t="shared" si="94"/>
        <v/>
      </c>
      <c r="AG354" s="44" t="str">
        <f t="shared" si="95"/>
        <v/>
      </c>
      <c r="AH354" s="44" t="str">
        <f t="shared" si="95"/>
        <v/>
      </c>
      <c r="AI354" s="96" t="str">
        <f t="shared" si="95"/>
        <v/>
      </c>
    </row>
    <row r="355" spans="1:35" s="44" customFormat="1" x14ac:dyDescent="0.3">
      <c r="A355" s="65"/>
      <c r="B355" s="55" t="str">
        <f t="shared" ca="1" si="81"/>
        <v/>
      </c>
      <c r="C355" s="99"/>
      <c r="D355" s="67"/>
      <c r="E355" s="67"/>
      <c r="F355" s="68"/>
      <c r="G355" s="69"/>
      <c r="H355" s="70"/>
      <c r="I355" s="90" t="str">
        <f t="shared" si="96"/>
        <v/>
      </c>
      <c r="J355" s="57" t="str">
        <f t="shared" si="96"/>
        <v/>
      </c>
      <c r="L355" s="78"/>
      <c r="M355" s="78"/>
      <c r="N355" s="78"/>
      <c r="O355" s="78"/>
      <c r="P355" s="78"/>
      <c r="Q355" s="78"/>
      <c r="R355" s="76"/>
      <c r="S355" s="57" t="str">
        <f t="shared" si="82"/>
        <v/>
      </c>
      <c r="T355" s="81" t="str">
        <f t="shared" si="83"/>
        <v/>
      </c>
      <c r="U355" s="94" t="str">
        <f t="shared" si="84"/>
        <v/>
      </c>
      <c r="W355" s="44" t="str">
        <f t="shared" si="85"/>
        <v/>
      </c>
      <c r="X355" s="44" t="str">
        <f t="shared" si="86"/>
        <v/>
      </c>
      <c r="Y355" s="30" t="str">
        <f t="shared" ca="1" si="87"/>
        <v/>
      </c>
      <c r="Z355" s="30" t="str">
        <f t="shared" si="88"/>
        <v/>
      </c>
      <c r="AA355" s="30" t="str">
        <f t="shared" si="89"/>
        <v>N</v>
      </c>
      <c r="AB355" s="30" t="str">
        <f t="shared" si="90"/>
        <v/>
      </c>
      <c r="AC355" s="30" t="str">
        <f t="shared" si="91"/>
        <v/>
      </c>
      <c r="AD355" s="30" t="str">
        <f t="shared" si="92"/>
        <v/>
      </c>
      <c r="AE355" s="88" t="str">
        <f t="shared" si="93"/>
        <v/>
      </c>
      <c r="AF355" s="30" t="str">
        <f t="shared" si="94"/>
        <v/>
      </c>
      <c r="AG355" s="44" t="str">
        <f t="shared" si="95"/>
        <v/>
      </c>
      <c r="AH355" s="44" t="str">
        <f t="shared" si="95"/>
        <v/>
      </c>
      <c r="AI355" s="96" t="str">
        <f t="shared" si="95"/>
        <v/>
      </c>
    </row>
    <row r="356" spans="1:35" s="44" customFormat="1" x14ac:dyDescent="0.3">
      <c r="A356" s="65"/>
      <c r="B356" s="55" t="str">
        <f t="shared" ca="1" si="81"/>
        <v/>
      </c>
      <c r="C356" s="99"/>
      <c r="D356" s="67"/>
      <c r="E356" s="67"/>
      <c r="F356" s="68"/>
      <c r="G356" s="69"/>
      <c r="H356" s="70"/>
      <c r="I356" s="90" t="str">
        <f t="shared" si="96"/>
        <v/>
      </c>
      <c r="J356" s="57" t="str">
        <f t="shared" si="96"/>
        <v/>
      </c>
      <c r="L356" s="78"/>
      <c r="M356" s="78"/>
      <c r="N356" s="78"/>
      <c r="O356" s="78"/>
      <c r="P356" s="78"/>
      <c r="Q356" s="78"/>
      <c r="R356" s="76"/>
      <c r="S356" s="57" t="str">
        <f t="shared" si="82"/>
        <v/>
      </c>
      <c r="T356" s="81" t="str">
        <f t="shared" si="83"/>
        <v/>
      </c>
      <c r="U356" s="94" t="str">
        <f t="shared" si="84"/>
        <v/>
      </c>
      <c r="W356" s="44" t="str">
        <f t="shared" si="85"/>
        <v/>
      </c>
      <c r="X356" s="44" t="str">
        <f t="shared" si="86"/>
        <v/>
      </c>
      <c r="Y356" s="30" t="str">
        <f t="shared" ca="1" si="87"/>
        <v/>
      </c>
      <c r="Z356" s="30" t="str">
        <f t="shared" si="88"/>
        <v/>
      </c>
      <c r="AA356" s="30" t="str">
        <f t="shared" si="89"/>
        <v>N</v>
      </c>
      <c r="AB356" s="30" t="str">
        <f t="shared" si="90"/>
        <v/>
      </c>
      <c r="AC356" s="30" t="str">
        <f t="shared" si="91"/>
        <v/>
      </c>
      <c r="AD356" s="30" t="str">
        <f t="shared" si="92"/>
        <v/>
      </c>
      <c r="AE356" s="88" t="str">
        <f t="shared" si="93"/>
        <v/>
      </c>
      <c r="AF356" s="30" t="str">
        <f t="shared" si="94"/>
        <v/>
      </c>
      <c r="AG356" s="44" t="str">
        <f t="shared" si="95"/>
        <v/>
      </c>
      <c r="AH356" s="44" t="str">
        <f t="shared" si="95"/>
        <v/>
      </c>
      <c r="AI356" s="96" t="str">
        <f t="shared" si="95"/>
        <v/>
      </c>
    </row>
    <row r="357" spans="1:35" s="44" customFormat="1" x14ac:dyDescent="0.3">
      <c r="A357" s="65"/>
      <c r="B357" s="55" t="str">
        <f t="shared" ca="1" si="81"/>
        <v/>
      </c>
      <c r="C357" s="99"/>
      <c r="D357" s="67"/>
      <c r="E357" s="67"/>
      <c r="F357" s="68"/>
      <c r="G357" s="69"/>
      <c r="H357" s="70"/>
      <c r="I357" s="90" t="str">
        <f t="shared" si="96"/>
        <v/>
      </c>
      <c r="J357" s="57" t="str">
        <f t="shared" si="96"/>
        <v/>
      </c>
      <c r="L357" s="78"/>
      <c r="M357" s="78"/>
      <c r="N357" s="78"/>
      <c r="O357" s="78"/>
      <c r="P357" s="78"/>
      <c r="Q357" s="78"/>
      <c r="R357" s="76"/>
      <c r="S357" s="57" t="str">
        <f t="shared" si="82"/>
        <v/>
      </c>
      <c r="T357" s="81" t="str">
        <f t="shared" si="83"/>
        <v/>
      </c>
      <c r="U357" s="94" t="str">
        <f t="shared" si="84"/>
        <v/>
      </c>
      <c r="W357" s="44" t="str">
        <f t="shared" si="85"/>
        <v/>
      </c>
      <c r="X357" s="44" t="str">
        <f t="shared" si="86"/>
        <v/>
      </c>
      <c r="Y357" s="30" t="str">
        <f t="shared" ca="1" si="87"/>
        <v/>
      </c>
      <c r="Z357" s="30" t="str">
        <f t="shared" si="88"/>
        <v/>
      </c>
      <c r="AA357" s="30" t="str">
        <f t="shared" si="89"/>
        <v>N</v>
      </c>
      <c r="AB357" s="30" t="str">
        <f t="shared" si="90"/>
        <v/>
      </c>
      <c r="AC357" s="30" t="str">
        <f t="shared" si="91"/>
        <v/>
      </c>
      <c r="AD357" s="30" t="str">
        <f t="shared" si="92"/>
        <v/>
      </c>
      <c r="AE357" s="88" t="str">
        <f t="shared" si="93"/>
        <v/>
      </c>
      <c r="AF357" s="30" t="str">
        <f t="shared" si="94"/>
        <v/>
      </c>
      <c r="AG357" s="44" t="str">
        <f t="shared" si="95"/>
        <v/>
      </c>
      <c r="AH357" s="44" t="str">
        <f t="shared" si="95"/>
        <v/>
      </c>
      <c r="AI357" s="96" t="str">
        <f t="shared" si="95"/>
        <v/>
      </c>
    </row>
    <row r="358" spans="1:35" s="44" customFormat="1" x14ac:dyDescent="0.3">
      <c r="A358" s="65"/>
      <c r="B358" s="55" t="str">
        <f t="shared" ca="1" si="81"/>
        <v/>
      </c>
      <c r="C358" s="99"/>
      <c r="D358" s="67"/>
      <c r="E358" s="67"/>
      <c r="F358" s="68"/>
      <c r="G358" s="69"/>
      <c r="H358" s="70"/>
      <c r="I358" s="90" t="str">
        <f t="shared" si="96"/>
        <v/>
      </c>
      <c r="J358" s="57" t="str">
        <f t="shared" si="96"/>
        <v/>
      </c>
      <c r="L358" s="78"/>
      <c r="M358" s="78"/>
      <c r="N358" s="78"/>
      <c r="O358" s="78"/>
      <c r="P358" s="78"/>
      <c r="Q358" s="78"/>
      <c r="R358" s="76"/>
      <c r="S358" s="57" t="str">
        <f t="shared" si="82"/>
        <v/>
      </c>
      <c r="T358" s="81" t="str">
        <f t="shared" si="83"/>
        <v/>
      </c>
      <c r="U358" s="94" t="str">
        <f t="shared" si="84"/>
        <v/>
      </c>
      <c r="W358" s="44" t="str">
        <f t="shared" si="85"/>
        <v/>
      </c>
      <c r="X358" s="44" t="str">
        <f t="shared" si="86"/>
        <v/>
      </c>
      <c r="Y358" s="30" t="str">
        <f t="shared" ca="1" si="87"/>
        <v/>
      </c>
      <c r="Z358" s="30" t="str">
        <f t="shared" si="88"/>
        <v/>
      </c>
      <c r="AA358" s="30" t="str">
        <f t="shared" si="89"/>
        <v>N</v>
      </c>
      <c r="AB358" s="30" t="str">
        <f t="shared" si="90"/>
        <v/>
      </c>
      <c r="AC358" s="30" t="str">
        <f t="shared" si="91"/>
        <v/>
      </c>
      <c r="AD358" s="30" t="str">
        <f t="shared" si="92"/>
        <v/>
      </c>
      <c r="AE358" s="88" t="str">
        <f t="shared" si="93"/>
        <v/>
      </c>
      <c r="AF358" s="30" t="str">
        <f t="shared" si="94"/>
        <v/>
      </c>
      <c r="AG358" s="44" t="str">
        <f t="shared" si="95"/>
        <v/>
      </c>
      <c r="AH358" s="44" t="str">
        <f t="shared" si="95"/>
        <v/>
      </c>
      <c r="AI358" s="96" t="str">
        <f t="shared" si="95"/>
        <v/>
      </c>
    </row>
    <row r="359" spans="1:35" s="44" customFormat="1" x14ac:dyDescent="0.3">
      <c r="A359" s="65"/>
      <c r="B359" s="55" t="str">
        <f t="shared" ca="1" si="81"/>
        <v/>
      </c>
      <c r="C359" s="99"/>
      <c r="D359" s="67"/>
      <c r="E359" s="67"/>
      <c r="F359" s="68"/>
      <c r="G359" s="69"/>
      <c r="H359" s="70"/>
      <c r="I359" s="90" t="str">
        <f t="shared" si="96"/>
        <v/>
      </c>
      <c r="J359" s="57" t="str">
        <f t="shared" si="96"/>
        <v/>
      </c>
      <c r="L359" s="78"/>
      <c r="M359" s="78"/>
      <c r="N359" s="78"/>
      <c r="O359" s="78"/>
      <c r="P359" s="78"/>
      <c r="Q359" s="78"/>
      <c r="R359" s="76"/>
      <c r="S359" s="57" t="str">
        <f t="shared" si="82"/>
        <v/>
      </c>
      <c r="T359" s="81" t="str">
        <f t="shared" si="83"/>
        <v/>
      </c>
      <c r="U359" s="94" t="str">
        <f t="shared" si="84"/>
        <v/>
      </c>
      <c r="W359" s="44" t="str">
        <f t="shared" si="85"/>
        <v/>
      </c>
      <c r="X359" s="44" t="str">
        <f t="shared" si="86"/>
        <v/>
      </c>
      <c r="Y359" s="30" t="str">
        <f t="shared" ca="1" si="87"/>
        <v/>
      </c>
      <c r="Z359" s="30" t="str">
        <f t="shared" si="88"/>
        <v/>
      </c>
      <c r="AA359" s="30" t="str">
        <f t="shared" si="89"/>
        <v>N</v>
      </c>
      <c r="AB359" s="30" t="str">
        <f t="shared" si="90"/>
        <v/>
      </c>
      <c r="AC359" s="30" t="str">
        <f t="shared" si="91"/>
        <v/>
      </c>
      <c r="AD359" s="30" t="str">
        <f t="shared" si="92"/>
        <v/>
      </c>
      <c r="AE359" s="88" t="str">
        <f t="shared" si="93"/>
        <v/>
      </c>
      <c r="AF359" s="30" t="str">
        <f t="shared" si="94"/>
        <v/>
      </c>
      <c r="AG359" s="44" t="str">
        <f t="shared" si="95"/>
        <v/>
      </c>
      <c r="AH359" s="44" t="str">
        <f t="shared" si="95"/>
        <v/>
      </c>
      <c r="AI359" s="96" t="str">
        <f t="shared" si="95"/>
        <v/>
      </c>
    </row>
    <row r="360" spans="1:35" s="44" customFormat="1" x14ac:dyDescent="0.3">
      <c r="A360" s="65"/>
      <c r="B360" s="55" t="str">
        <f t="shared" ca="1" si="81"/>
        <v/>
      </c>
      <c r="C360" s="99"/>
      <c r="D360" s="67"/>
      <c r="E360" s="67"/>
      <c r="F360" s="68"/>
      <c r="G360" s="69"/>
      <c r="H360" s="70"/>
      <c r="I360" s="90" t="str">
        <f t="shared" si="96"/>
        <v/>
      </c>
      <c r="J360" s="57" t="str">
        <f t="shared" si="96"/>
        <v/>
      </c>
      <c r="L360" s="78"/>
      <c r="M360" s="78"/>
      <c r="N360" s="78"/>
      <c r="O360" s="78"/>
      <c r="P360" s="78"/>
      <c r="Q360" s="78"/>
      <c r="R360" s="76"/>
      <c r="S360" s="57" t="str">
        <f t="shared" si="82"/>
        <v/>
      </c>
      <c r="T360" s="81" t="str">
        <f t="shared" si="83"/>
        <v/>
      </c>
      <c r="U360" s="94" t="str">
        <f t="shared" si="84"/>
        <v/>
      </c>
      <c r="W360" s="44" t="str">
        <f t="shared" si="85"/>
        <v/>
      </c>
      <c r="X360" s="44" t="str">
        <f t="shared" si="86"/>
        <v/>
      </c>
      <c r="Y360" s="30" t="str">
        <f t="shared" ca="1" si="87"/>
        <v/>
      </c>
      <c r="Z360" s="30" t="str">
        <f t="shared" si="88"/>
        <v/>
      </c>
      <c r="AA360" s="30" t="str">
        <f t="shared" si="89"/>
        <v>N</v>
      </c>
      <c r="AB360" s="30" t="str">
        <f t="shared" si="90"/>
        <v/>
      </c>
      <c r="AC360" s="30" t="str">
        <f t="shared" si="91"/>
        <v/>
      </c>
      <c r="AD360" s="30" t="str">
        <f t="shared" si="92"/>
        <v/>
      </c>
      <c r="AE360" s="88" t="str">
        <f t="shared" si="93"/>
        <v/>
      </c>
      <c r="AF360" s="30" t="str">
        <f t="shared" si="94"/>
        <v/>
      </c>
      <c r="AG360" s="44" t="str">
        <f t="shared" si="95"/>
        <v/>
      </c>
      <c r="AH360" s="44" t="str">
        <f t="shared" si="95"/>
        <v/>
      </c>
      <c r="AI360" s="96" t="str">
        <f t="shared" si="95"/>
        <v/>
      </c>
    </row>
    <row r="361" spans="1:35" s="44" customFormat="1" x14ac:dyDescent="0.3">
      <c r="A361" s="65"/>
      <c r="B361" s="55" t="str">
        <f t="shared" ca="1" si="81"/>
        <v/>
      </c>
      <c r="C361" s="99"/>
      <c r="D361" s="67"/>
      <c r="E361" s="67"/>
      <c r="F361" s="68"/>
      <c r="G361" s="69"/>
      <c r="H361" s="70"/>
      <c r="I361" s="90" t="str">
        <f t="shared" si="96"/>
        <v/>
      </c>
      <c r="J361" s="57" t="str">
        <f t="shared" si="96"/>
        <v/>
      </c>
      <c r="L361" s="78"/>
      <c r="M361" s="78"/>
      <c r="N361" s="78"/>
      <c r="O361" s="78"/>
      <c r="P361" s="78"/>
      <c r="Q361" s="78"/>
      <c r="R361" s="76"/>
      <c r="S361" s="57" t="str">
        <f t="shared" si="82"/>
        <v/>
      </c>
      <c r="T361" s="81" t="str">
        <f t="shared" si="83"/>
        <v/>
      </c>
      <c r="U361" s="94" t="str">
        <f t="shared" si="84"/>
        <v/>
      </c>
      <c r="W361" s="44" t="str">
        <f t="shared" si="85"/>
        <v/>
      </c>
      <c r="X361" s="44" t="str">
        <f t="shared" si="86"/>
        <v/>
      </c>
      <c r="Y361" s="30" t="str">
        <f t="shared" ca="1" si="87"/>
        <v/>
      </c>
      <c r="Z361" s="30" t="str">
        <f t="shared" si="88"/>
        <v/>
      </c>
      <c r="AA361" s="30" t="str">
        <f t="shared" si="89"/>
        <v>N</v>
      </c>
      <c r="AB361" s="30" t="str">
        <f t="shared" si="90"/>
        <v/>
      </c>
      <c r="AC361" s="30" t="str">
        <f t="shared" si="91"/>
        <v/>
      </c>
      <c r="AD361" s="30" t="str">
        <f t="shared" si="92"/>
        <v/>
      </c>
      <c r="AE361" s="88" t="str">
        <f t="shared" si="93"/>
        <v/>
      </c>
      <c r="AF361" s="30" t="str">
        <f t="shared" si="94"/>
        <v/>
      </c>
      <c r="AG361" s="44" t="str">
        <f t="shared" si="95"/>
        <v/>
      </c>
      <c r="AH361" s="44" t="str">
        <f t="shared" si="95"/>
        <v/>
      </c>
      <c r="AI361" s="96" t="str">
        <f t="shared" si="95"/>
        <v/>
      </c>
    </row>
    <row r="362" spans="1:35" s="44" customFormat="1" x14ac:dyDescent="0.3">
      <c r="A362" s="65"/>
      <c r="B362" s="55" t="str">
        <f t="shared" ca="1" si="81"/>
        <v/>
      </c>
      <c r="C362" s="99"/>
      <c r="D362" s="67"/>
      <c r="E362" s="67"/>
      <c r="F362" s="68"/>
      <c r="G362" s="69"/>
      <c r="H362" s="70"/>
      <c r="I362" s="90" t="str">
        <f t="shared" si="96"/>
        <v/>
      </c>
      <c r="J362" s="57" t="str">
        <f t="shared" si="96"/>
        <v/>
      </c>
      <c r="L362" s="78"/>
      <c r="M362" s="78"/>
      <c r="N362" s="78"/>
      <c r="O362" s="78"/>
      <c r="P362" s="78"/>
      <c r="Q362" s="78"/>
      <c r="R362" s="76"/>
      <c r="S362" s="57" t="str">
        <f t="shared" si="82"/>
        <v/>
      </c>
      <c r="T362" s="81" t="str">
        <f t="shared" si="83"/>
        <v/>
      </c>
      <c r="U362" s="94" t="str">
        <f t="shared" si="84"/>
        <v/>
      </c>
      <c r="W362" s="44" t="str">
        <f t="shared" si="85"/>
        <v/>
      </c>
      <c r="X362" s="44" t="str">
        <f t="shared" si="86"/>
        <v/>
      </c>
      <c r="Y362" s="30" t="str">
        <f t="shared" ca="1" si="87"/>
        <v/>
      </c>
      <c r="Z362" s="30" t="str">
        <f t="shared" si="88"/>
        <v/>
      </c>
      <c r="AA362" s="30" t="str">
        <f t="shared" si="89"/>
        <v>N</v>
      </c>
      <c r="AB362" s="30" t="str">
        <f t="shared" si="90"/>
        <v/>
      </c>
      <c r="AC362" s="30" t="str">
        <f t="shared" si="91"/>
        <v/>
      </c>
      <c r="AD362" s="30" t="str">
        <f t="shared" si="92"/>
        <v/>
      </c>
      <c r="AE362" s="88" t="str">
        <f t="shared" si="93"/>
        <v/>
      </c>
      <c r="AF362" s="30" t="str">
        <f t="shared" si="94"/>
        <v/>
      </c>
      <c r="AG362" s="44" t="str">
        <f t="shared" si="95"/>
        <v/>
      </c>
      <c r="AH362" s="44" t="str">
        <f t="shared" si="95"/>
        <v/>
      </c>
      <c r="AI362" s="96" t="str">
        <f t="shared" si="95"/>
        <v/>
      </c>
    </row>
    <row r="363" spans="1:35" s="44" customFormat="1" x14ac:dyDescent="0.3">
      <c r="A363" s="65"/>
      <c r="B363" s="55" t="str">
        <f t="shared" ca="1" si="81"/>
        <v/>
      </c>
      <c r="C363" s="99"/>
      <c r="D363" s="67"/>
      <c r="E363" s="67"/>
      <c r="F363" s="68"/>
      <c r="G363" s="69"/>
      <c r="H363" s="70"/>
      <c r="I363" s="90" t="str">
        <f t="shared" si="96"/>
        <v/>
      </c>
      <c r="J363" s="57" t="str">
        <f t="shared" si="96"/>
        <v/>
      </c>
      <c r="L363" s="78"/>
      <c r="M363" s="78"/>
      <c r="N363" s="78"/>
      <c r="O363" s="78"/>
      <c r="P363" s="78"/>
      <c r="Q363" s="78"/>
      <c r="R363" s="76"/>
      <c r="S363" s="57" t="str">
        <f t="shared" si="82"/>
        <v/>
      </c>
      <c r="T363" s="81" t="str">
        <f t="shared" si="83"/>
        <v/>
      </c>
      <c r="U363" s="94" t="str">
        <f t="shared" si="84"/>
        <v/>
      </c>
      <c r="W363" s="44" t="str">
        <f t="shared" si="85"/>
        <v/>
      </c>
      <c r="X363" s="44" t="str">
        <f t="shared" si="86"/>
        <v/>
      </c>
      <c r="Y363" s="30" t="str">
        <f t="shared" ca="1" si="87"/>
        <v/>
      </c>
      <c r="Z363" s="30" t="str">
        <f t="shared" si="88"/>
        <v/>
      </c>
      <c r="AA363" s="30" t="str">
        <f t="shared" si="89"/>
        <v>N</v>
      </c>
      <c r="AB363" s="30" t="str">
        <f t="shared" si="90"/>
        <v/>
      </c>
      <c r="AC363" s="30" t="str">
        <f t="shared" si="91"/>
        <v/>
      </c>
      <c r="AD363" s="30" t="str">
        <f t="shared" si="92"/>
        <v/>
      </c>
      <c r="AE363" s="88" t="str">
        <f t="shared" si="93"/>
        <v/>
      </c>
      <c r="AF363" s="30" t="str">
        <f t="shared" si="94"/>
        <v/>
      </c>
      <c r="AG363" s="44" t="str">
        <f t="shared" si="95"/>
        <v/>
      </c>
      <c r="AH363" s="44" t="str">
        <f t="shared" si="95"/>
        <v/>
      </c>
      <c r="AI363" s="96" t="str">
        <f t="shared" si="95"/>
        <v/>
      </c>
    </row>
    <row r="364" spans="1:35" s="44" customFormat="1" x14ac:dyDescent="0.3">
      <c r="A364" s="65"/>
      <c r="B364" s="55" t="str">
        <f t="shared" ca="1" si="81"/>
        <v/>
      </c>
      <c r="C364" s="99"/>
      <c r="D364" s="67"/>
      <c r="E364" s="67"/>
      <c r="F364" s="68"/>
      <c r="G364" s="69"/>
      <c r="H364" s="70"/>
      <c r="I364" s="90" t="str">
        <f t="shared" si="96"/>
        <v/>
      </c>
      <c r="J364" s="57" t="str">
        <f t="shared" si="96"/>
        <v/>
      </c>
      <c r="L364" s="78"/>
      <c r="M364" s="78"/>
      <c r="N364" s="78"/>
      <c r="O364" s="78"/>
      <c r="P364" s="78"/>
      <c r="Q364" s="78"/>
      <c r="R364" s="76"/>
      <c r="S364" s="57" t="str">
        <f t="shared" si="82"/>
        <v/>
      </c>
      <c r="T364" s="81" t="str">
        <f t="shared" si="83"/>
        <v/>
      </c>
      <c r="U364" s="94" t="str">
        <f t="shared" si="84"/>
        <v/>
      </c>
      <c r="W364" s="44" t="str">
        <f t="shared" si="85"/>
        <v/>
      </c>
      <c r="X364" s="44" t="str">
        <f t="shared" si="86"/>
        <v/>
      </c>
      <c r="Y364" s="30" t="str">
        <f t="shared" ca="1" si="87"/>
        <v/>
      </c>
      <c r="Z364" s="30" t="str">
        <f t="shared" si="88"/>
        <v/>
      </c>
      <c r="AA364" s="30" t="str">
        <f t="shared" si="89"/>
        <v>N</v>
      </c>
      <c r="AB364" s="30" t="str">
        <f t="shared" si="90"/>
        <v/>
      </c>
      <c r="AC364" s="30" t="str">
        <f t="shared" si="91"/>
        <v/>
      </c>
      <c r="AD364" s="30" t="str">
        <f t="shared" si="92"/>
        <v/>
      </c>
      <c r="AE364" s="88" t="str">
        <f t="shared" si="93"/>
        <v/>
      </c>
      <c r="AF364" s="30" t="str">
        <f t="shared" si="94"/>
        <v/>
      </c>
      <c r="AG364" s="44" t="str">
        <f t="shared" si="95"/>
        <v/>
      </c>
      <c r="AH364" s="44" t="str">
        <f t="shared" si="95"/>
        <v/>
      </c>
      <c r="AI364" s="96" t="str">
        <f t="shared" si="95"/>
        <v/>
      </c>
    </row>
    <row r="365" spans="1:35" s="44" customFormat="1" x14ac:dyDescent="0.3">
      <c r="A365" s="65"/>
      <c r="B365" s="55" t="str">
        <f t="shared" ca="1" si="81"/>
        <v/>
      </c>
      <c r="C365" s="99"/>
      <c r="D365" s="67"/>
      <c r="E365" s="67"/>
      <c r="F365" s="68"/>
      <c r="G365" s="69"/>
      <c r="H365" s="70"/>
      <c r="I365" s="90" t="str">
        <f t="shared" si="96"/>
        <v/>
      </c>
      <c r="J365" s="57" t="str">
        <f t="shared" si="96"/>
        <v/>
      </c>
      <c r="L365" s="78"/>
      <c r="M365" s="78"/>
      <c r="N365" s="78"/>
      <c r="O365" s="78"/>
      <c r="P365" s="78"/>
      <c r="Q365" s="78"/>
      <c r="R365" s="76"/>
      <c r="S365" s="57" t="str">
        <f t="shared" si="82"/>
        <v/>
      </c>
      <c r="T365" s="81" t="str">
        <f t="shared" si="83"/>
        <v/>
      </c>
      <c r="U365" s="94" t="str">
        <f t="shared" si="84"/>
        <v/>
      </c>
      <c r="W365" s="44" t="str">
        <f t="shared" si="85"/>
        <v/>
      </c>
      <c r="X365" s="44" t="str">
        <f t="shared" si="86"/>
        <v/>
      </c>
      <c r="Y365" s="30" t="str">
        <f t="shared" ca="1" si="87"/>
        <v/>
      </c>
      <c r="Z365" s="30" t="str">
        <f t="shared" si="88"/>
        <v/>
      </c>
      <c r="AA365" s="30" t="str">
        <f t="shared" si="89"/>
        <v>N</v>
      </c>
      <c r="AB365" s="30" t="str">
        <f t="shared" si="90"/>
        <v/>
      </c>
      <c r="AC365" s="30" t="str">
        <f t="shared" si="91"/>
        <v/>
      </c>
      <c r="AD365" s="30" t="str">
        <f t="shared" si="92"/>
        <v/>
      </c>
      <c r="AE365" s="88" t="str">
        <f t="shared" si="93"/>
        <v/>
      </c>
      <c r="AF365" s="30" t="str">
        <f t="shared" si="94"/>
        <v/>
      </c>
      <c r="AG365" s="44" t="str">
        <f t="shared" si="95"/>
        <v/>
      </c>
      <c r="AH365" s="44" t="str">
        <f t="shared" si="95"/>
        <v/>
      </c>
      <c r="AI365" s="96" t="str">
        <f t="shared" si="95"/>
        <v/>
      </c>
    </row>
    <row r="366" spans="1:35" s="44" customFormat="1" x14ac:dyDescent="0.3">
      <c r="A366" s="65"/>
      <c r="B366" s="55" t="str">
        <f t="shared" ca="1" si="81"/>
        <v/>
      </c>
      <c r="C366" s="99"/>
      <c r="D366" s="67"/>
      <c r="E366" s="67"/>
      <c r="F366" s="68"/>
      <c r="G366" s="69"/>
      <c r="H366" s="70"/>
      <c r="I366" s="90" t="str">
        <f t="shared" si="96"/>
        <v/>
      </c>
      <c r="J366" s="57" t="str">
        <f t="shared" si="96"/>
        <v/>
      </c>
      <c r="L366" s="78"/>
      <c r="M366" s="78"/>
      <c r="N366" s="78"/>
      <c r="O366" s="78"/>
      <c r="P366" s="78"/>
      <c r="Q366" s="78"/>
      <c r="R366" s="76"/>
      <c r="S366" s="57" t="str">
        <f t="shared" si="82"/>
        <v/>
      </c>
      <c r="T366" s="81" t="str">
        <f t="shared" si="83"/>
        <v/>
      </c>
      <c r="U366" s="94" t="str">
        <f t="shared" si="84"/>
        <v/>
      </c>
      <c r="W366" s="44" t="str">
        <f t="shared" si="85"/>
        <v/>
      </c>
      <c r="X366" s="44" t="str">
        <f t="shared" si="86"/>
        <v/>
      </c>
      <c r="Y366" s="30" t="str">
        <f t="shared" ca="1" si="87"/>
        <v/>
      </c>
      <c r="Z366" s="30" t="str">
        <f t="shared" si="88"/>
        <v/>
      </c>
      <c r="AA366" s="30" t="str">
        <f t="shared" si="89"/>
        <v>N</v>
      </c>
      <c r="AB366" s="30" t="str">
        <f t="shared" si="90"/>
        <v/>
      </c>
      <c r="AC366" s="30" t="str">
        <f t="shared" si="91"/>
        <v/>
      </c>
      <c r="AD366" s="30" t="str">
        <f t="shared" si="92"/>
        <v/>
      </c>
      <c r="AE366" s="88" t="str">
        <f t="shared" si="93"/>
        <v/>
      </c>
      <c r="AF366" s="30" t="str">
        <f t="shared" si="94"/>
        <v/>
      </c>
      <c r="AG366" s="44" t="str">
        <f t="shared" si="95"/>
        <v/>
      </c>
      <c r="AH366" s="44" t="str">
        <f t="shared" si="95"/>
        <v/>
      </c>
      <c r="AI366" s="96" t="str">
        <f t="shared" si="95"/>
        <v/>
      </c>
    </row>
    <row r="367" spans="1:35" s="44" customFormat="1" x14ac:dyDescent="0.3">
      <c r="A367" s="65"/>
      <c r="B367" s="55" t="str">
        <f t="shared" ca="1" si="81"/>
        <v/>
      </c>
      <c r="C367" s="99"/>
      <c r="D367" s="67"/>
      <c r="E367" s="67"/>
      <c r="F367" s="68"/>
      <c r="G367" s="69"/>
      <c r="H367" s="70"/>
      <c r="I367" s="90" t="str">
        <f t="shared" si="96"/>
        <v/>
      </c>
      <c r="J367" s="57" t="str">
        <f t="shared" si="96"/>
        <v/>
      </c>
      <c r="L367" s="78"/>
      <c r="M367" s="78"/>
      <c r="N367" s="78"/>
      <c r="O367" s="78"/>
      <c r="P367" s="78"/>
      <c r="Q367" s="78"/>
      <c r="R367" s="76"/>
      <c r="S367" s="57" t="str">
        <f t="shared" si="82"/>
        <v/>
      </c>
      <c r="T367" s="81" t="str">
        <f t="shared" si="83"/>
        <v/>
      </c>
      <c r="U367" s="94" t="str">
        <f t="shared" si="84"/>
        <v/>
      </c>
      <c r="W367" s="44" t="str">
        <f t="shared" si="85"/>
        <v/>
      </c>
      <c r="X367" s="44" t="str">
        <f t="shared" si="86"/>
        <v/>
      </c>
      <c r="Y367" s="30" t="str">
        <f t="shared" ca="1" si="87"/>
        <v/>
      </c>
      <c r="Z367" s="30" t="str">
        <f t="shared" si="88"/>
        <v/>
      </c>
      <c r="AA367" s="30" t="str">
        <f t="shared" si="89"/>
        <v>N</v>
      </c>
      <c r="AB367" s="30" t="str">
        <f t="shared" si="90"/>
        <v/>
      </c>
      <c r="AC367" s="30" t="str">
        <f t="shared" si="91"/>
        <v/>
      </c>
      <c r="AD367" s="30" t="str">
        <f t="shared" si="92"/>
        <v/>
      </c>
      <c r="AE367" s="88" t="str">
        <f t="shared" si="93"/>
        <v/>
      </c>
      <c r="AF367" s="30" t="str">
        <f t="shared" si="94"/>
        <v/>
      </c>
      <c r="AG367" s="44" t="str">
        <f t="shared" si="95"/>
        <v/>
      </c>
      <c r="AH367" s="44" t="str">
        <f t="shared" si="95"/>
        <v/>
      </c>
      <c r="AI367" s="96" t="str">
        <f t="shared" si="95"/>
        <v/>
      </c>
    </row>
    <row r="368" spans="1:35" s="44" customFormat="1" x14ac:dyDescent="0.3">
      <c r="A368" s="65"/>
      <c r="B368" s="55" t="str">
        <f t="shared" ca="1" si="81"/>
        <v/>
      </c>
      <c r="C368" s="99"/>
      <c r="D368" s="67"/>
      <c r="E368" s="67"/>
      <c r="F368" s="68"/>
      <c r="G368" s="69"/>
      <c r="H368" s="70"/>
      <c r="I368" s="90" t="str">
        <f t="shared" si="96"/>
        <v/>
      </c>
      <c r="J368" s="57" t="str">
        <f t="shared" si="96"/>
        <v/>
      </c>
      <c r="L368" s="78"/>
      <c r="M368" s="78"/>
      <c r="N368" s="78"/>
      <c r="O368" s="78"/>
      <c r="P368" s="78"/>
      <c r="Q368" s="78"/>
      <c r="R368" s="76"/>
      <c r="S368" s="57" t="str">
        <f t="shared" si="82"/>
        <v/>
      </c>
      <c r="T368" s="81" t="str">
        <f t="shared" si="83"/>
        <v/>
      </c>
      <c r="U368" s="94" t="str">
        <f t="shared" si="84"/>
        <v/>
      </c>
      <c r="W368" s="44" t="str">
        <f t="shared" si="85"/>
        <v/>
      </c>
      <c r="X368" s="44" t="str">
        <f t="shared" si="86"/>
        <v/>
      </c>
      <c r="Y368" s="30" t="str">
        <f t="shared" ca="1" si="87"/>
        <v/>
      </c>
      <c r="Z368" s="30" t="str">
        <f t="shared" si="88"/>
        <v/>
      </c>
      <c r="AA368" s="30" t="str">
        <f t="shared" si="89"/>
        <v>N</v>
      </c>
      <c r="AB368" s="30" t="str">
        <f t="shared" si="90"/>
        <v/>
      </c>
      <c r="AC368" s="30" t="str">
        <f t="shared" si="91"/>
        <v/>
      </c>
      <c r="AD368" s="30" t="str">
        <f t="shared" si="92"/>
        <v/>
      </c>
      <c r="AE368" s="88" t="str">
        <f t="shared" si="93"/>
        <v/>
      </c>
      <c r="AF368" s="30" t="str">
        <f t="shared" si="94"/>
        <v/>
      </c>
      <c r="AG368" s="44" t="str">
        <f t="shared" si="95"/>
        <v/>
      </c>
      <c r="AH368" s="44" t="str">
        <f t="shared" si="95"/>
        <v/>
      </c>
      <c r="AI368" s="96" t="str">
        <f t="shared" si="95"/>
        <v/>
      </c>
    </row>
    <row r="369" spans="1:35" s="44" customFormat="1" x14ac:dyDescent="0.3">
      <c r="A369" s="65"/>
      <c r="B369" s="55" t="str">
        <f t="shared" ca="1" si="81"/>
        <v/>
      </c>
      <c r="C369" s="99"/>
      <c r="D369" s="67"/>
      <c r="E369" s="67"/>
      <c r="F369" s="68"/>
      <c r="G369" s="69"/>
      <c r="H369" s="70"/>
      <c r="I369" s="90" t="str">
        <f t="shared" si="96"/>
        <v/>
      </c>
      <c r="J369" s="57" t="str">
        <f t="shared" si="96"/>
        <v/>
      </c>
      <c r="L369" s="78"/>
      <c r="M369" s="78"/>
      <c r="N369" s="78"/>
      <c r="O369" s="78"/>
      <c r="P369" s="78"/>
      <c r="Q369" s="78"/>
      <c r="R369" s="76"/>
      <c r="S369" s="57" t="str">
        <f t="shared" si="82"/>
        <v/>
      </c>
      <c r="T369" s="81" t="str">
        <f t="shared" si="83"/>
        <v/>
      </c>
      <c r="U369" s="94" t="str">
        <f t="shared" si="84"/>
        <v/>
      </c>
      <c r="W369" s="44" t="str">
        <f t="shared" si="85"/>
        <v/>
      </c>
      <c r="X369" s="44" t="str">
        <f t="shared" si="86"/>
        <v/>
      </c>
      <c r="Y369" s="30" t="str">
        <f t="shared" ca="1" si="87"/>
        <v/>
      </c>
      <c r="Z369" s="30" t="str">
        <f t="shared" si="88"/>
        <v/>
      </c>
      <c r="AA369" s="30" t="str">
        <f t="shared" si="89"/>
        <v>N</v>
      </c>
      <c r="AB369" s="30" t="str">
        <f t="shared" si="90"/>
        <v/>
      </c>
      <c r="AC369" s="30" t="str">
        <f t="shared" si="91"/>
        <v/>
      </c>
      <c r="AD369" s="30" t="str">
        <f t="shared" si="92"/>
        <v/>
      </c>
      <c r="AE369" s="88" t="str">
        <f t="shared" si="93"/>
        <v/>
      </c>
      <c r="AF369" s="30" t="str">
        <f t="shared" si="94"/>
        <v/>
      </c>
      <c r="AG369" s="44" t="str">
        <f t="shared" si="95"/>
        <v/>
      </c>
      <c r="AH369" s="44" t="str">
        <f t="shared" si="95"/>
        <v/>
      </c>
      <c r="AI369" s="96" t="str">
        <f t="shared" si="95"/>
        <v/>
      </c>
    </row>
    <row r="370" spans="1:35" s="44" customFormat="1" x14ac:dyDescent="0.3">
      <c r="A370" s="65"/>
      <c r="B370" s="55" t="str">
        <f t="shared" ca="1" si="81"/>
        <v/>
      </c>
      <c r="C370" s="99"/>
      <c r="D370" s="67"/>
      <c r="E370" s="67"/>
      <c r="F370" s="68"/>
      <c r="G370" s="69"/>
      <c r="H370" s="70"/>
      <c r="I370" s="90" t="str">
        <f t="shared" si="96"/>
        <v/>
      </c>
      <c r="J370" s="57" t="str">
        <f t="shared" si="96"/>
        <v/>
      </c>
      <c r="L370" s="78"/>
      <c r="M370" s="78"/>
      <c r="N370" s="78"/>
      <c r="O370" s="78"/>
      <c r="P370" s="78"/>
      <c r="Q370" s="78"/>
      <c r="R370" s="76"/>
      <c r="S370" s="57" t="str">
        <f t="shared" si="82"/>
        <v/>
      </c>
      <c r="T370" s="81" t="str">
        <f t="shared" si="83"/>
        <v/>
      </c>
      <c r="U370" s="94" t="str">
        <f t="shared" si="84"/>
        <v/>
      </c>
      <c r="W370" s="44" t="str">
        <f t="shared" si="85"/>
        <v/>
      </c>
      <c r="X370" s="44" t="str">
        <f t="shared" si="86"/>
        <v/>
      </c>
      <c r="Y370" s="30" t="str">
        <f t="shared" ca="1" si="87"/>
        <v/>
      </c>
      <c r="Z370" s="30" t="str">
        <f t="shared" si="88"/>
        <v/>
      </c>
      <c r="AA370" s="30" t="str">
        <f t="shared" si="89"/>
        <v>N</v>
      </c>
      <c r="AB370" s="30" t="str">
        <f t="shared" si="90"/>
        <v/>
      </c>
      <c r="AC370" s="30" t="str">
        <f t="shared" si="91"/>
        <v/>
      </c>
      <c r="AD370" s="30" t="str">
        <f t="shared" si="92"/>
        <v/>
      </c>
      <c r="AE370" s="88" t="str">
        <f t="shared" si="93"/>
        <v/>
      </c>
      <c r="AF370" s="30" t="str">
        <f t="shared" si="94"/>
        <v/>
      </c>
      <c r="AG370" s="44" t="str">
        <f t="shared" si="95"/>
        <v/>
      </c>
      <c r="AH370" s="44" t="str">
        <f t="shared" si="95"/>
        <v/>
      </c>
      <c r="AI370" s="96" t="str">
        <f t="shared" si="95"/>
        <v/>
      </c>
    </row>
    <row r="371" spans="1:35" s="44" customFormat="1" x14ac:dyDescent="0.3">
      <c r="A371" s="65"/>
      <c r="B371" s="55" t="str">
        <f t="shared" ca="1" si="81"/>
        <v/>
      </c>
      <c r="C371" s="99"/>
      <c r="D371" s="67"/>
      <c r="E371" s="67"/>
      <c r="F371" s="68"/>
      <c r="G371" s="69"/>
      <c r="H371" s="70"/>
      <c r="I371" s="90" t="str">
        <f t="shared" si="96"/>
        <v/>
      </c>
      <c r="J371" s="57" t="str">
        <f t="shared" si="96"/>
        <v/>
      </c>
      <c r="L371" s="78"/>
      <c r="M371" s="78"/>
      <c r="N371" s="78"/>
      <c r="O371" s="78"/>
      <c r="P371" s="78"/>
      <c r="Q371" s="78"/>
      <c r="R371" s="76"/>
      <c r="S371" s="57" t="str">
        <f t="shared" si="82"/>
        <v/>
      </c>
      <c r="T371" s="81" t="str">
        <f t="shared" si="83"/>
        <v/>
      </c>
      <c r="U371" s="94" t="str">
        <f t="shared" si="84"/>
        <v/>
      </c>
      <c r="W371" s="44" t="str">
        <f t="shared" si="85"/>
        <v/>
      </c>
      <c r="X371" s="44" t="str">
        <f t="shared" si="86"/>
        <v/>
      </c>
      <c r="Y371" s="30" t="str">
        <f t="shared" ca="1" si="87"/>
        <v/>
      </c>
      <c r="Z371" s="30" t="str">
        <f t="shared" si="88"/>
        <v/>
      </c>
      <c r="AA371" s="30" t="str">
        <f t="shared" si="89"/>
        <v>N</v>
      </c>
      <c r="AB371" s="30" t="str">
        <f t="shared" si="90"/>
        <v/>
      </c>
      <c r="AC371" s="30" t="str">
        <f t="shared" si="91"/>
        <v/>
      </c>
      <c r="AD371" s="30" t="str">
        <f t="shared" si="92"/>
        <v/>
      </c>
      <c r="AE371" s="88" t="str">
        <f t="shared" si="93"/>
        <v/>
      </c>
      <c r="AF371" s="30" t="str">
        <f t="shared" si="94"/>
        <v/>
      </c>
      <c r="AG371" s="44" t="str">
        <f t="shared" si="95"/>
        <v/>
      </c>
      <c r="AH371" s="44" t="str">
        <f t="shared" si="95"/>
        <v/>
      </c>
      <c r="AI371" s="96" t="str">
        <f t="shared" si="95"/>
        <v/>
      </c>
    </row>
    <row r="372" spans="1:35" s="44" customFormat="1" x14ac:dyDescent="0.3">
      <c r="A372" s="65"/>
      <c r="B372" s="55" t="str">
        <f t="shared" ca="1" si="81"/>
        <v/>
      </c>
      <c r="C372" s="99"/>
      <c r="D372" s="67"/>
      <c r="E372" s="67"/>
      <c r="F372" s="68"/>
      <c r="G372" s="69"/>
      <c r="H372" s="70"/>
      <c r="I372" s="90" t="str">
        <f t="shared" si="96"/>
        <v/>
      </c>
      <c r="J372" s="57" t="str">
        <f t="shared" si="96"/>
        <v/>
      </c>
      <c r="L372" s="78"/>
      <c r="M372" s="78"/>
      <c r="N372" s="78"/>
      <c r="O372" s="78"/>
      <c r="P372" s="78"/>
      <c r="Q372" s="78"/>
      <c r="R372" s="76"/>
      <c r="S372" s="57" t="str">
        <f t="shared" si="82"/>
        <v/>
      </c>
      <c r="T372" s="81" t="str">
        <f t="shared" si="83"/>
        <v/>
      </c>
      <c r="U372" s="94" t="str">
        <f t="shared" si="84"/>
        <v/>
      </c>
      <c r="W372" s="44" t="str">
        <f t="shared" si="85"/>
        <v/>
      </c>
      <c r="X372" s="44" t="str">
        <f t="shared" si="86"/>
        <v/>
      </c>
      <c r="Y372" s="30" t="str">
        <f t="shared" ca="1" si="87"/>
        <v/>
      </c>
      <c r="Z372" s="30" t="str">
        <f t="shared" si="88"/>
        <v/>
      </c>
      <c r="AA372" s="30" t="str">
        <f t="shared" si="89"/>
        <v>N</v>
      </c>
      <c r="AB372" s="30" t="str">
        <f t="shared" si="90"/>
        <v/>
      </c>
      <c r="AC372" s="30" t="str">
        <f t="shared" si="91"/>
        <v/>
      </c>
      <c r="AD372" s="30" t="str">
        <f t="shared" si="92"/>
        <v/>
      </c>
      <c r="AE372" s="88" t="str">
        <f t="shared" si="93"/>
        <v/>
      </c>
      <c r="AF372" s="30" t="str">
        <f t="shared" si="94"/>
        <v/>
      </c>
      <c r="AG372" s="44" t="str">
        <f t="shared" si="95"/>
        <v/>
      </c>
      <c r="AH372" s="44" t="str">
        <f t="shared" si="95"/>
        <v/>
      </c>
      <c r="AI372" s="96" t="str">
        <f t="shared" si="95"/>
        <v/>
      </c>
    </row>
    <row r="373" spans="1:35" s="44" customFormat="1" x14ac:dyDescent="0.3">
      <c r="A373" s="65"/>
      <c r="B373" s="55" t="str">
        <f t="shared" ca="1" si="81"/>
        <v/>
      </c>
      <c r="C373" s="99"/>
      <c r="D373" s="67"/>
      <c r="E373" s="67"/>
      <c r="F373" s="68"/>
      <c r="G373" s="69"/>
      <c r="H373" s="70"/>
      <c r="I373" s="90" t="str">
        <f t="shared" si="96"/>
        <v/>
      </c>
      <c r="J373" s="57" t="str">
        <f t="shared" si="96"/>
        <v/>
      </c>
      <c r="L373" s="78"/>
      <c r="M373" s="78"/>
      <c r="N373" s="78"/>
      <c r="O373" s="78"/>
      <c r="P373" s="78"/>
      <c r="Q373" s="78"/>
      <c r="R373" s="76"/>
      <c r="S373" s="57" t="str">
        <f t="shared" si="82"/>
        <v/>
      </c>
      <c r="T373" s="81" t="str">
        <f t="shared" si="83"/>
        <v/>
      </c>
      <c r="U373" s="94" t="str">
        <f t="shared" si="84"/>
        <v/>
      </c>
      <c r="W373" s="44" t="str">
        <f t="shared" si="85"/>
        <v/>
      </c>
      <c r="X373" s="44" t="str">
        <f t="shared" si="86"/>
        <v/>
      </c>
      <c r="Y373" s="30" t="str">
        <f t="shared" ca="1" si="87"/>
        <v/>
      </c>
      <c r="Z373" s="30" t="str">
        <f t="shared" si="88"/>
        <v/>
      </c>
      <c r="AA373" s="30" t="str">
        <f t="shared" si="89"/>
        <v>N</v>
      </c>
      <c r="AB373" s="30" t="str">
        <f t="shared" si="90"/>
        <v/>
      </c>
      <c r="AC373" s="30" t="str">
        <f t="shared" si="91"/>
        <v/>
      </c>
      <c r="AD373" s="30" t="str">
        <f t="shared" si="92"/>
        <v/>
      </c>
      <c r="AE373" s="88" t="str">
        <f t="shared" si="93"/>
        <v/>
      </c>
      <c r="AF373" s="30" t="str">
        <f t="shared" si="94"/>
        <v/>
      </c>
      <c r="AG373" s="44" t="str">
        <f t="shared" si="95"/>
        <v/>
      </c>
      <c r="AH373" s="44" t="str">
        <f t="shared" si="95"/>
        <v/>
      </c>
      <c r="AI373" s="96" t="str">
        <f t="shared" si="95"/>
        <v/>
      </c>
    </row>
    <row r="374" spans="1:35" s="44" customFormat="1" x14ac:dyDescent="0.3">
      <c r="A374" s="65"/>
      <c r="B374" s="55" t="str">
        <f t="shared" ca="1" si="81"/>
        <v/>
      </c>
      <c r="C374" s="99"/>
      <c r="D374" s="67"/>
      <c r="E374" s="67"/>
      <c r="F374" s="68"/>
      <c r="G374" s="69"/>
      <c r="H374" s="70"/>
      <c r="I374" s="90" t="str">
        <f t="shared" si="96"/>
        <v/>
      </c>
      <c r="J374" s="57" t="str">
        <f t="shared" si="96"/>
        <v/>
      </c>
      <c r="L374" s="78"/>
      <c r="M374" s="78"/>
      <c r="N374" s="78"/>
      <c r="O374" s="78"/>
      <c r="P374" s="78"/>
      <c r="Q374" s="78"/>
      <c r="R374" s="76"/>
      <c r="S374" s="57" t="str">
        <f t="shared" si="82"/>
        <v/>
      </c>
      <c r="T374" s="81" t="str">
        <f t="shared" si="83"/>
        <v/>
      </c>
      <c r="U374" s="94" t="str">
        <f t="shared" si="84"/>
        <v/>
      </c>
      <c r="W374" s="44" t="str">
        <f t="shared" si="85"/>
        <v/>
      </c>
      <c r="X374" s="44" t="str">
        <f t="shared" si="86"/>
        <v/>
      </c>
      <c r="Y374" s="30" t="str">
        <f t="shared" ca="1" si="87"/>
        <v/>
      </c>
      <c r="Z374" s="30" t="str">
        <f t="shared" si="88"/>
        <v/>
      </c>
      <c r="AA374" s="30" t="str">
        <f t="shared" si="89"/>
        <v>N</v>
      </c>
      <c r="AB374" s="30" t="str">
        <f t="shared" si="90"/>
        <v/>
      </c>
      <c r="AC374" s="30" t="str">
        <f t="shared" si="91"/>
        <v/>
      </c>
      <c r="AD374" s="30" t="str">
        <f t="shared" si="92"/>
        <v/>
      </c>
      <c r="AE374" s="88" t="str">
        <f t="shared" si="93"/>
        <v/>
      </c>
      <c r="AF374" s="30" t="str">
        <f t="shared" si="94"/>
        <v/>
      </c>
      <c r="AG374" s="44" t="str">
        <f t="shared" si="95"/>
        <v/>
      </c>
      <c r="AH374" s="44" t="str">
        <f t="shared" si="95"/>
        <v/>
      </c>
      <c r="AI374" s="96" t="str">
        <f t="shared" si="95"/>
        <v/>
      </c>
    </row>
    <row r="375" spans="1:35" s="44" customFormat="1" x14ac:dyDescent="0.3">
      <c r="A375" s="65"/>
      <c r="B375" s="55" t="str">
        <f t="shared" ca="1" si="81"/>
        <v/>
      </c>
      <c r="C375" s="99"/>
      <c r="D375" s="67"/>
      <c r="E375" s="67"/>
      <c r="F375" s="68"/>
      <c r="G375" s="69"/>
      <c r="H375" s="70"/>
      <c r="I375" s="90" t="str">
        <f t="shared" si="96"/>
        <v/>
      </c>
      <c r="J375" s="57" t="str">
        <f t="shared" si="96"/>
        <v/>
      </c>
      <c r="L375" s="78"/>
      <c r="M375" s="78"/>
      <c r="N375" s="78"/>
      <c r="O375" s="78"/>
      <c r="P375" s="78"/>
      <c r="Q375" s="78"/>
      <c r="R375" s="76"/>
      <c r="S375" s="57" t="str">
        <f t="shared" si="82"/>
        <v/>
      </c>
      <c r="T375" s="81" t="str">
        <f t="shared" si="83"/>
        <v/>
      </c>
      <c r="U375" s="94" t="str">
        <f t="shared" si="84"/>
        <v/>
      </c>
      <c r="W375" s="44" t="str">
        <f t="shared" si="85"/>
        <v/>
      </c>
      <c r="X375" s="44" t="str">
        <f t="shared" si="86"/>
        <v/>
      </c>
      <c r="Y375" s="30" t="str">
        <f t="shared" ca="1" si="87"/>
        <v/>
      </c>
      <c r="Z375" s="30" t="str">
        <f t="shared" si="88"/>
        <v/>
      </c>
      <c r="AA375" s="30" t="str">
        <f t="shared" si="89"/>
        <v>N</v>
      </c>
      <c r="AB375" s="30" t="str">
        <f t="shared" si="90"/>
        <v/>
      </c>
      <c r="AC375" s="30" t="str">
        <f t="shared" si="91"/>
        <v/>
      </c>
      <c r="AD375" s="30" t="str">
        <f t="shared" si="92"/>
        <v/>
      </c>
      <c r="AE375" s="88" t="str">
        <f t="shared" si="93"/>
        <v/>
      </c>
      <c r="AF375" s="30" t="str">
        <f t="shared" si="94"/>
        <v/>
      </c>
      <c r="AG375" s="44" t="str">
        <f t="shared" si="95"/>
        <v/>
      </c>
      <c r="AH375" s="44" t="str">
        <f t="shared" si="95"/>
        <v/>
      </c>
      <c r="AI375" s="96" t="str">
        <f t="shared" si="95"/>
        <v/>
      </c>
    </row>
    <row r="376" spans="1:35" s="44" customFormat="1" x14ac:dyDescent="0.3">
      <c r="A376" s="65"/>
      <c r="B376" s="55" t="str">
        <f t="shared" ca="1" si="81"/>
        <v/>
      </c>
      <c r="C376" s="99"/>
      <c r="D376" s="67"/>
      <c r="E376" s="67"/>
      <c r="F376" s="68"/>
      <c r="G376" s="69"/>
      <c r="H376" s="70"/>
      <c r="I376" s="90" t="str">
        <f t="shared" si="96"/>
        <v/>
      </c>
      <c r="J376" s="57" t="str">
        <f t="shared" si="96"/>
        <v/>
      </c>
      <c r="L376" s="78"/>
      <c r="M376" s="78"/>
      <c r="N376" s="78"/>
      <c r="O376" s="78"/>
      <c r="P376" s="78"/>
      <c r="Q376" s="78"/>
      <c r="R376" s="76"/>
      <c r="S376" s="57" t="str">
        <f t="shared" si="82"/>
        <v/>
      </c>
      <c r="T376" s="81" t="str">
        <f t="shared" si="83"/>
        <v/>
      </c>
      <c r="U376" s="94" t="str">
        <f t="shared" si="84"/>
        <v/>
      </c>
      <c r="W376" s="44" t="str">
        <f t="shared" si="85"/>
        <v/>
      </c>
      <c r="X376" s="44" t="str">
        <f t="shared" si="86"/>
        <v/>
      </c>
      <c r="Y376" s="30" t="str">
        <f t="shared" ca="1" si="87"/>
        <v/>
      </c>
      <c r="Z376" s="30" t="str">
        <f t="shared" si="88"/>
        <v/>
      </c>
      <c r="AA376" s="30" t="str">
        <f t="shared" si="89"/>
        <v>N</v>
      </c>
      <c r="AB376" s="30" t="str">
        <f t="shared" si="90"/>
        <v/>
      </c>
      <c r="AC376" s="30" t="str">
        <f t="shared" si="91"/>
        <v/>
      </c>
      <c r="AD376" s="30" t="str">
        <f t="shared" si="92"/>
        <v/>
      </c>
      <c r="AE376" s="88" t="str">
        <f t="shared" si="93"/>
        <v/>
      </c>
      <c r="AF376" s="30" t="str">
        <f t="shared" si="94"/>
        <v/>
      </c>
      <c r="AG376" s="44" t="str">
        <f t="shared" si="95"/>
        <v/>
      </c>
      <c r="AH376" s="44" t="str">
        <f t="shared" si="95"/>
        <v/>
      </c>
      <c r="AI376" s="96" t="str">
        <f t="shared" si="95"/>
        <v/>
      </c>
    </row>
    <row r="377" spans="1:35" s="44" customFormat="1" x14ac:dyDescent="0.3">
      <c r="A377" s="65"/>
      <c r="B377" s="55" t="str">
        <f t="shared" ca="1" si="81"/>
        <v/>
      </c>
      <c r="C377" s="99"/>
      <c r="D377" s="67"/>
      <c r="E377" s="67"/>
      <c r="F377" s="68"/>
      <c r="G377" s="69"/>
      <c r="H377" s="70"/>
      <c r="I377" s="90" t="str">
        <f t="shared" si="96"/>
        <v/>
      </c>
      <c r="J377" s="57" t="str">
        <f t="shared" si="96"/>
        <v/>
      </c>
      <c r="L377" s="78"/>
      <c r="M377" s="78"/>
      <c r="N377" s="78"/>
      <c r="O377" s="78"/>
      <c r="P377" s="78"/>
      <c r="Q377" s="78"/>
      <c r="R377" s="76"/>
      <c r="S377" s="57" t="str">
        <f t="shared" si="82"/>
        <v/>
      </c>
      <c r="T377" s="81" t="str">
        <f t="shared" si="83"/>
        <v/>
      </c>
      <c r="U377" s="94" t="str">
        <f t="shared" si="84"/>
        <v/>
      </c>
      <c r="W377" s="44" t="str">
        <f t="shared" si="85"/>
        <v/>
      </c>
      <c r="X377" s="44" t="str">
        <f t="shared" si="86"/>
        <v/>
      </c>
      <c r="Y377" s="30" t="str">
        <f t="shared" ca="1" si="87"/>
        <v/>
      </c>
      <c r="Z377" s="30" t="str">
        <f t="shared" si="88"/>
        <v/>
      </c>
      <c r="AA377" s="30" t="str">
        <f t="shared" si="89"/>
        <v>N</v>
      </c>
      <c r="AB377" s="30" t="str">
        <f t="shared" si="90"/>
        <v/>
      </c>
      <c r="AC377" s="30" t="str">
        <f t="shared" si="91"/>
        <v/>
      </c>
      <c r="AD377" s="30" t="str">
        <f t="shared" si="92"/>
        <v/>
      </c>
      <c r="AE377" s="88" t="str">
        <f t="shared" si="93"/>
        <v/>
      </c>
      <c r="AF377" s="30" t="str">
        <f t="shared" si="94"/>
        <v/>
      </c>
      <c r="AG377" s="44" t="str">
        <f t="shared" si="95"/>
        <v/>
      </c>
      <c r="AH377" s="44" t="str">
        <f t="shared" si="95"/>
        <v/>
      </c>
      <c r="AI377" s="96" t="str">
        <f t="shared" si="95"/>
        <v/>
      </c>
    </row>
    <row r="378" spans="1:35" s="44" customFormat="1" x14ac:dyDescent="0.3">
      <c r="A378" s="65"/>
      <c r="B378" s="55" t="str">
        <f t="shared" ca="1" si="81"/>
        <v/>
      </c>
      <c r="C378" s="99"/>
      <c r="D378" s="67"/>
      <c r="E378" s="67"/>
      <c r="F378" s="68"/>
      <c r="G378" s="69"/>
      <c r="H378" s="70"/>
      <c r="I378" s="90" t="str">
        <f t="shared" si="96"/>
        <v/>
      </c>
      <c r="J378" s="57" t="str">
        <f t="shared" si="96"/>
        <v/>
      </c>
      <c r="L378" s="78"/>
      <c r="M378" s="78"/>
      <c r="N378" s="78"/>
      <c r="O378" s="78"/>
      <c r="P378" s="78"/>
      <c r="Q378" s="78"/>
      <c r="R378" s="76"/>
      <c r="S378" s="57" t="str">
        <f t="shared" si="82"/>
        <v/>
      </c>
      <c r="T378" s="81" t="str">
        <f t="shared" si="83"/>
        <v/>
      </c>
      <c r="U378" s="94" t="str">
        <f t="shared" si="84"/>
        <v/>
      </c>
      <c r="W378" s="44" t="str">
        <f t="shared" si="85"/>
        <v/>
      </c>
      <c r="X378" s="44" t="str">
        <f t="shared" si="86"/>
        <v/>
      </c>
      <c r="Y378" s="30" t="str">
        <f t="shared" ca="1" si="87"/>
        <v/>
      </c>
      <c r="Z378" s="30" t="str">
        <f t="shared" si="88"/>
        <v/>
      </c>
      <c r="AA378" s="30" t="str">
        <f t="shared" si="89"/>
        <v>N</v>
      </c>
      <c r="AB378" s="30" t="str">
        <f t="shared" si="90"/>
        <v/>
      </c>
      <c r="AC378" s="30" t="str">
        <f t="shared" si="91"/>
        <v/>
      </c>
      <c r="AD378" s="30" t="str">
        <f t="shared" si="92"/>
        <v/>
      </c>
      <c r="AE378" s="88" t="str">
        <f t="shared" si="93"/>
        <v/>
      </c>
      <c r="AF378" s="30" t="str">
        <f t="shared" si="94"/>
        <v/>
      </c>
      <c r="AG378" s="44" t="str">
        <f t="shared" si="95"/>
        <v/>
      </c>
      <c r="AH378" s="44" t="str">
        <f t="shared" si="95"/>
        <v/>
      </c>
      <c r="AI378" s="96" t="str">
        <f t="shared" si="95"/>
        <v/>
      </c>
    </row>
    <row r="379" spans="1:35" s="44" customFormat="1" x14ac:dyDescent="0.3">
      <c r="A379" s="65"/>
      <c r="B379" s="55" t="str">
        <f t="shared" ca="1" si="81"/>
        <v/>
      </c>
      <c r="C379" s="99"/>
      <c r="D379" s="67"/>
      <c r="E379" s="67"/>
      <c r="F379" s="68"/>
      <c r="G379" s="69"/>
      <c r="H379" s="70"/>
      <c r="I379" s="90" t="str">
        <f t="shared" si="96"/>
        <v/>
      </c>
      <c r="J379" s="57" t="str">
        <f t="shared" si="96"/>
        <v/>
      </c>
      <c r="L379" s="78"/>
      <c r="M379" s="78"/>
      <c r="N379" s="78"/>
      <c r="O379" s="78"/>
      <c r="P379" s="78"/>
      <c r="Q379" s="78"/>
      <c r="R379" s="76"/>
      <c r="S379" s="57" t="str">
        <f t="shared" si="82"/>
        <v/>
      </c>
      <c r="T379" s="81" t="str">
        <f t="shared" si="83"/>
        <v/>
      </c>
      <c r="U379" s="94" t="str">
        <f t="shared" si="84"/>
        <v/>
      </c>
      <c r="W379" s="44" t="str">
        <f t="shared" si="85"/>
        <v/>
      </c>
      <c r="X379" s="44" t="str">
        <f t="shared" si="86"/>
        <v/>
      </c>
      <c r="Y379" s="30" t="str">
        <f t="shared" ca="1" si="87"/>
        <v/>
      </c>
      <c r="Z379" s="30" t="str">
        <f t="shared" si="88"/>
        <v/>
      </c>
      <c r="AA379" s="30" t="str">
        <f t="shared" si="89"/>
        <v>N</v>
      </c>
      <c r="AB379" s="30" t="str">
        <f t="shared" si="90"/>
        <v/>
      </c>
      <c r="AC379" s="30" t="str">
        <f t="shared" si="91"/>
        <v/>
      </c>
      <c r="AD379" s="30" t="str">
        <f t="shared" si="92"/>
        <v/>
      </c>
      <c r="AE379" s="88" t="str">
        <f t="shared" si="93"/>
        <v/>
      </c>
      <c r="AF379" s="30" t="str">
        <f t="shared" si="94"/>
        <v/>
      </c>
      <c r="AG379" s="44" t="str">
        <f t="shared" si="95"/>
        <v/>
      </c>
      <c r="AH379" s="44" t="str">
        <f t="shared" si="95"/>
        <v/>
      </c>
      <c r="AI379" s="96" t="str">
        <f t="shared" si="95"/>
        <v/>
      </c>
    </row>
    <row r="380" spans="1:35" s="44" customFormat="1" x14ac:dyDescent="0.3">
      <c r="A380" s="65"/>
      <c r="B380" s="55" t="str">
        <f t="shared" ca="1" si="81"/>
        <v/>
      </c>
      <c r="C380" s="99"/>
      <c r="D380" s="67"/>
      <c r="E380" s="67"/>
      <c r="F380" s="68"/>
      <c r="G380" s="69"/>
      <c r="H380" s="70"/>
      <c r="I380" s="90" t="str">
        <f t="shared" si="96"/>
        <v/>
      </c>
      <c r="J380" s="57" t="str">
        <f t="shared" si="96"/>
        <v/>
      </c>
      <c r="L380" s="78"/>
      <c r="M380" s="78"/>
      <c r="N380" s="78"/>
      <c r="O380" s="78"/>
      <c r="P380" s="78"/>
      <c r="Q380" s="78"/>
      <c r="R380" s="76"/>
      <c r="S380" s="57" t="str">
        <f t="shared" si="82"/>
        <v/>
      </c>
      <c r="T380" s="81" t="str">
        <f t="shared" si="83"/>
        <v/>
      </c>
      <c r="U380" s="94" t="str">
        <f t="shared" si="84"/>
        <v/>
      </c>
      <c r="W380" s="44" t="str">
        <f t="shared" si="85"/>
        <v/>
      </c>
      <c r="X380" s="44" t="str">
        <f t="shared" si="86"/>
        <v/>
      </c>
      <c r="Y380" s="30" t="str">
        <f t="shared" ca="1" si="87"/>
        <v/>
      </c>
      <c r="Z380" s="30" t="str">
        <f t="shared" si="88"/>
        <v/>
      </c>
      <c r="AA380" s="30" t="str">
        <f t="shared" si="89"/>
        <v>N</v>
      </c>
      <c r="AB380" s="30" t="str">
        <f t="shared" si="90"/>
        <v/>
      </c>
      <c r="AC380" s="30" t="str">
        <f t="shared" si="91"/>
        <v/>
      </c>
      <c r="AD380" s="30" t="str">
        <f t="shared" si="92"/>
        <v/>
      </c>
      <c r="AE380" s="88" t="str">
        <f t="shared" si="93"/>
        <v/>
      </c>
      <c r="AF380" s="30" t="str">
        <f t="shared" si="94"/>
        <v/>
      </c>
      <c r="AG380" s="44" t="str">
        <f t="shared" si="95"/>
        <v/>
      </c>
      <c r="AH380" s="44" t="str">
        <f t="shared" si="95"/>
        <v/>
      </c>
      <c r="AI380" s="96" t="str">
        <f t="shared" si="95"/>
        <v/>
      </c>
    </row>
    <row r="381" spans="1:35" s="44" customFormat="1" x14ac:dyDescent="0.3">
      <c r="A381" s="65"/>
      <c r="B381" s="55" t="str">
        <f t="shared" ca="1" si="81"/>
        <v/>
      </c>
      <c r="C381" s="99"/>
      <c r="D381" s="67"/>
      <c r="E381" s="67"/>
      <c r="F381" s="68"/>
      <c r="G381" s="69"/>
      <c r="H381" s="70"/>
      <c r="I381" s="90" t="str">
        <f t="shared" si="96"/>
        <v/>
      </c>
      <c r="J381" s="57" t="str">
        <f t="shared" si="96"/>
        <v/>
      </c>
      <c r="L381" s="78"/>
      <c r="M381" s="78"/>
      <c r="N381" s="78"/>
      <c r="O381" s="78"/>
      <c r="P381" s="78"/>
      <c r="Q381" s="78"/>
      <c r="R381" s="76"/>
      <c r="S381" s="57" t="str">
        <f t="shared" si="82"/>
        <v/>
      </c>
      <c r="T381" s="81" t="str">
        <f t="shared" si="83"/>
        <v/>
      </c>
      <c r="U381" s="94" t="str">
        <f t="shared" si="84"/>
        <v/>
      </c>
      <c r="W381" s="44" t="str">
        <f t="shared" si="85"/>
        <v/>
      </c>
      <c r="X381" s="44" t="str">
        <f t="shared" si="86"/>
        <v/>
      </c>
      <c r="Y381" s="30" t="str">
        <f t="shared" ca="1" si="87"/>
        <v/>
      </c>
      <c r="Z381" s="30" t="str">
        <f t="shared" si="88"/>
        <v/>
      </c>
      <c r="AA381" s="30" t="str">
        <f t="shared" si="89"/>
        <v>N</v>
      </c>
      <c r="AB381" s="30" t="str">
        <f t="shared" si="90"/>
        <v/>
      </c>
      <c r="AC381" s="30" t="str">
        <f t="shared" si="91"/>
        <v/>
      </c>
      <c r="AD381" s="30" t="str">
        <f t="shared" si="92"/>
        <v/>
      </c>
      <c r="AE381" s="88" t="str">
        <f t="shared" si="93"/>
        <v/>
      </c>
      <c r="AF381" s="30" t="str">
        <f t="shared" si="94"/>
        <v/>
      </c>
      <c r="AG381" s="44" t="str">
        <f t="shared" si="95"/>
        <v/>
      </c>
      <c r="AH381" s="44" t="str">
        <f t="shared" si="95"/>
        <v/>
      </c>
      <c r="AI381" s="96" t="str">
        <f t="shared" si="95"/>
        <v/>
      </c>
    </row>
    <row r="382" spans="1:35" s="44" customFormat="1" x14ac:dyDescent="0.3">
      <c r="A382" s="65"/>
      <c r="B382" s="55" t="str">
        <f t="shared" ca="1" si="81"/>
        <v/>
      </c>
      <c r="C382" s="99"/>
      <c r="D382" s="67"/>
      <c r="E382" s="67"/>
      <c r="F382" s="68"/>
      <c r="G382" s="69"/>
      <c r="H382" s="70"/>
      <c r="I382" s="90" t="str">
        <f t="shared" si="96"/>
        <v/>
      </c>
      <c r="J382" s="57" t="str">
        <f t="shared" si="96"/>
        <v/>
      </c>
      <c r="L382" s="78"/>
      <c r="M382" s="78"/>
      <c r="N382" s="78"/>
      <c r="O382" s="78"/>
      <c r="P382" s="78"/>
      <c r="Q382" s="78"/>
      <c r="R382" s="76"/>
      <c r="S382" s="57" t="str">
        <f t="shared" si="82"/>
        <v/>
      </c>
      <c r="T382" s="81" t="str">
        <f t="shared" si="83"/>
        <v/>
      </c>
      <c r="U382" s="94" t="str">
        <f t="shared" si="84"/>
        <v/>
      </c>
      <c r="W382" s="44" t="str">
        <f t="shared" si="85"/>
        <v/>
      </c>
      <c r="X382" s="44" t="str">
        <f t="shared" si="86"/>
        <v/>
      </c>
      <c r="Y382" s="30" t="str">
        <f t="shared" ca="1" si="87"/>
        <v/>
      </c>
      <c r="Z382" s="30" t="str">
        <f t="shared" si="88"/>
        <v/>
      </c>
      <c r="AA382" s="30" t="str">
        <f t="shared" si="89"/>
        <v>N</v>
      </c>
      <c r="AB382" s="30" t="str">
        <f t="shared" si="90"/>
        <v/>
      </c>
      <c r="AC382" s="30" t="str">
        <f t="shared" si="91"/>
        <v/>
      </c>
      <c r="AD382" s="30" t="str">
        <f t="shared" si="92"/>
        <v/>
      </c>
      <c r="AE382" s="88" t="str">
        <f t="shared" si="93"/>
        <v/>
      </c>
      <c r="AF382" s="30" t="str">
        <f t="shared" si="94"/>
        <v/>
      </c>
      <c r="AG382" s="44" t="str">
        <f t="shared" si="95"/>
        <v/>
      </c>
      <c r="AH382" s="44" t="str">
        <f t="shared" si="95"/>
        <v/>
      </c>
      <c r="AI382" s="96" t="str">
        <f t="shared" si="95"/>
        <v/>
      </c>
    </row>
    <row r="383" spans="1:35" s="44" customFormat="1" x14ac:dyDescent="0.3">
      <c r="A383" s="65"/>
      <c r="B383" s="55" t="str">
        <f t="shared" ca="1" si="81"/>
        <v/>
      </c>
      <c r="C383" s="99"/>
      <c r="D383" s="67"/>
      <c r="E383" s="67"/>
      <c r="F383" s="68"/>
      <c r="G383" s="69"/>
      <c r="H383" s="70"/>
      <c r="I383" s="90" t="str">
        <f t="shared" si="96"/>
        <v/>
      </c>
      <c r="J383" s="57" t="str">
        <f t="shared" si="96"/>
        <v/>
      </c>
      <c r="L383" s="78"/>
      <c r="M383" s="78"/>
      <c r="N383" s="78"/>
      <c r="O383" s="78"/>
      <c r="P383" s="78"/>
      <c r="Q383" s="78"/>
      <c r="R383" s="76"/>
      <c r="S383" s="57" t="str">
        <f t="shared" si="82"/>
        <v/>
      </c>
      <c r="T383" s="81" t="str">
        <f t="shared" si="83"/>
        <v/>
      </c>
      <c r="U383" s="94" t="str">
        <f t="shared" si="84"/>
        <v/>
      </c>
      <c r="W383" s="44" t="str">
        <f t="shared" si="85"/>
        <v/>
      </c>
      <c r="X383" s="44" t="str">
        <f t="shared" si="86"/>
        <v/>
      </c>
      <c r="Y383" s="30" t="str">
        <f t="shared" ca="1" si="87"/>
        <v/>
      </c>
      <c r="Z383" s="30" t="str">
        <f t="shared" si="88"/>
        <v/>
      </c>
      <c r="AA383" s="30" t="str">
        <f t="shared" si="89"/>
        <v>N</v>
      </c>
      <c r="AB383" s="30" t="str">
        <f t="shared" si="90"/>
        <v/>
      </c>
      <c r="AC383" s="30" t="str">
        <f t="shared" si="91"/>
        <v/>
      </c>
      <c r="AD383" s="30" t="str">
        <f t="shared" si="92"/>
        <v/>
      </c>
      <c r="AE383" s="88" t="str">
        <f t="shared" si="93"/>
        <v/>
      </c>
      <c r="AF383" s="30" t="str">
        <f t="shared" si="94"/>
        <v/>
      </c>
      <c r="AG383" s="44" t="str">
        <f t="shared" si="95"/>
        <v/>
      </c>
      <c r="AH383" s="44" t="str">
        <f t="shared" si="95"/>
        <v/>
      </c>
      <c r="AI383" s="96" t="str">
        <f t="shared" si="95"/>
        <v/>
      </c>
    </row>
    <row r="384" spans="1:35" s="44" customFormat="1" x14ac:dyDescent="0.3">
      <c r="A384" s="65"/>
      <c r="B384" s="55" t="str">
        <f t="shared" ca="1" si="81"/>
        <v/>
      </c>
      <c r="C384" s="99"/>
      <c r="D384" s="67"/>
      <c r="E384" s="67"/>
      <c r="F384" s="68"/>
      <c r="G384" s="69"/>
      <c r="H384" s="70"/>
      <c r="I384" s="90" t="str">
        <f t="shared" si="96"/>
        <v/>
      </c>
      <c r="J384" s="57" t="str">
        <f t="shared" si="96"/>
        <v/>
      </c>
      <c r="L384" s="78"/>
      <c r="M384" s="78"/>
      <c r="N384" s="78"/>
      <c r="O384" s="78"/>
      <c r="P384" s="78"/>
      <c r="Q384" s="78"/>
      <c r="R384" s="76"/>
      <c r="S384" s="57" t="str">
        <f t="shared" si="82"/>
        <v/>
      </c>
      <c r="T384" s="81" t="str">
        <f t="shared" si="83"/>
        <v/>
      </c>
      <c r="U384" s="94" t="str">
        <f t="shared" si="84"/>
        <v/>
      </c>
      <c r="W384" s="44" t="str">
        <f t="shared" si="85"/>
        <v/>
      </c>
      <c r="X384" s="44" t="str">
        <f t="shared" si="86"/>
        <v/>
      </c>
      <c r="Y384" s="30" t="str">
        <f t="shared" ca="1" si="87"/>
        <v/>
      </c>
      <c r="Z384" s="30" t="str">
        <f t="shared" si="88"/>
        <v/>
      </c>
      <c r="AA384" s="30" t="str">
        <f t="shared" si="89"/>
        <v>N</v>
      </c>
      <c r="AB384" s="30" t="str">
        <f t="shared" si="90"/>
        <v/>
      </c>
      <c r="AC384" s="30" t="str">
        <f t="shared" si="91"/>
        <v/>
      </c>
      <c r="AD384" s="30" t="str">
        <f t="shared" si="92"/>
        <v/>
      </c>
      <c r="AE384" s="88" t="str">
        <f t="shared" si="93"/>
        <v/>
      </c>
      <c r="AF384" s="30" t="str">
        <f t="shared" si="94"/>
        <v/>
      </c>
      <c r="AG384" s="44" t="str">
        <f t="shared" si="95"/>
        <v/>
      </c>
      <c r="AH384" s="44" t="str">
        <f t="shared" si="95"/>
        <v/>
      </c>
      <c r="AI384" s="96" t="str">
        <f t="shared" si="95"/>
        <v/>
      </c>
    </row>
    <row r="385" spans="1:35" s="44" customFormat="1" x14ac:dyDescent="0.3">
      <c r="A385" s="65"/>
      <c r="B385" s="55" t="str">
        <f t="shared" ca="1" si="81"/>
        <v/>
      </c>
      <c r="C385" s="99"/>
      <c r="D385" s="67"/>
      <c r="E385" s="67"/>
      <c r="F385" s="68"/>
      <c r="G385" s="69"/>
      <c r="H385" s="70"/>
      <c r="I385" s="90" t="str">
        <f t="shared" si="96"/>
        <v/>
      </c>
      <c r="J385" s="57" t="str">
        <f t="shared" si="96"/>
        <v/>
      </c>
      <c r="L385" s="78"/>
      <c r="M385" s="78"/>
      <c r="N385" s="78"/>
      <c r="O385" s="78"/>
      <c r="P385" s="78"/>
      <c r="Q385" s="78"/>
      <c r="R385" s="76"/>
      <c r="S385" s="57" t="str">
        <f t="shared" si="82"/>
        <v/>
      </c>
      <c r="T385" s="81" t="str">
        <f t="shared" si="83"/>
        <v/>
      </c>
      <c r="U385" s="94" t="str">
        <f t="shared" si="84"/>
        <v/>
      </c>
      <c r="W385" s="44" t="str">
        <f t="shared" si="85"/>
        <v/>
      </c>
      <c r="X385" s="44" t="str">
        <f t="shared" si="86"/>
        <v/>
      </c>
      <c r="Y385" s="30" t="str">
        <f t="shared" ca="1" si="87"/>
        <v/>
      </c>
      <c r="Z385" s="30" t="str">
        <f t="shared" si="88"/>
        <v/>
      </c>
      <c r="AA385" s="30" t="str">
        <f t="shared" si="89"/>
        <v>N</v>
      </c>
      <c r="AB385" s="30" t="str">
        <f t="shared" si="90"/>
        <v/>
      </c>
      <c r="AC385" s="30" t="str">
        <f t="shared" si="91"/>
        <v/>
      </c>
      <c r="AD385" s="30" t="str">
        <f t="shared" si="92"/>
        <v/>
      </c>
      <c r="AE385" s="88" t="str">
        <f t="shared" si="93"/>
        <v/>
      </c>
      <c r="AF385" s="30" t="str">
        <f t="shared" si="94"/>
        <v/>
      </c>
      <c r="AG385" s="44" t="str">
        <f t="shared" si="95"/>
        <v/>
      </c>
      <c r="AH385" s="44" t="str">
        <f t="shared" si="95"/>
        <v/>
      </c>
      <c r="AI385" s="96" t="str">
        <f t="shared" si="95"/>
        <v/>
      </c>
    </row>
    <row r="386" spans="1:35" s="44" customFormat="1" x14ac:dyDescent="0.3">
      <c r="A386" s="65"/>
      <c r="B386" s="55" t="str">
        <f t="shared" ca="1" si="81"/>
        <v/>
      </c>
      <c r="C386" s="99"/>
      <c r="D386" s="67"/>
      <c r="E386" s="67"/>
      <c r="F386" s="68"/>
      <c r="G386" s="69"/>
      <c r="H386" s="70"/>
      <c r="I386" s="90" t="str">
        <f t="shared" si="96"/>
        <v/>
      </c>
      <c r="J386" s="57" t="str">
        <f t="shared" si="96"/>
        <v/>
      </c>
      <c r="L386" s="78"/>
      <c r="M386" s="78"/>
      <c r="N386" s="78"/>
      <c r="O386" s="78"/>
      <c r="P386" s="78"/>
      <c r="Q386" s="78"/>
      <c r="R386" s="76"/>
      <c r="S386" s="57" t="str">
        <f t="shared" si="82"/>
        <v/>
      </c>
      <c r="T386" s="81" t="str">
        <f t="shared" si="83"/>
        <v/>
      </c>
      <c r="U386" s="94" t="str">
        <f t="shared" si="84"/>
        <v/>
      </c>
      <c r="W386" s="44" t="str">
        <f t="shared" si="85"/>
        <v/>
      </c>
      <c r="X386" s="44" t="str">
        <f t="shared" si="86"/>
        <v/>
      </c>
      <c r="Y386" s="30" t="str">
        <f t="shared" ca="1" si="87"/>
        <v/>
      </c>
      <c r="Z386" s="30" t="str">
        <f t="shared" si="88"/>
        <v/>
      </c>
      <c r="AA386" s="30" t="str">
        <f t="shared" si="89"/>
        <v>N</v>
      </c>
      <c r="AB386" s="30" t="str">
        <f t="shared" si="90"/>
        <v/>
      </c>
      <c r="AC386" s="30" t="str">
        <f t="shared" si="91"/>
        <v/>
      </c>
      <c r="AD386" s="30" t="str">
        <f t="shared" si="92"/>
        <v/>
      </c>
      <c r="AE386" s="88" t="str">
        <f t="shared" si="93"/>
        <v/>
      </c>
      <c r="AF386" s="30" t="str">
        <f t="shared" si="94"/>
        <v/>
      </c>
      <c r="AG386" s="44" t="str">
        <f t="shared" si="95"/>
        <v/>
      </c>
      <c r="AH386" s="44" t="str">
        <f t="shared" si="95"/>
        <v/>
      </c>
      <c r="AI386" s="96" t="str">
        <f t="shared" si="95"/>
        <v/>
      </c>
    </row>
    <row r="387" spans="1:35" s="44" customFormat="1" x14ac:dyDescent="0.3">
      <c r="A387" s="65"/>
      <c r="B387" s="55" t="str">
        <f t="shared" ca="1" si="81"/>
        <v/>
      </c>
      <c r="C387" s="99"/>
      <c r="D387" s="67"/>
      <c r="E387" s="67"/>
      <c r="F387" s="68"/>
      <c r="G387" s="69"/>
      <c r="H387" s="70"/>
      <c r="I387" s="90" t="str">
        <f t="shared" si="96"/>
        <v/>
      </c>
      <c r="J387" s="57" t="str">
        <f t="shared" si="96"/>
        <v/>
      </c>
      <c r="L387" s="78"/>
      <c r="M387" s="78"/>
      <c r="N387" s="78"/>
      <c r="O387" s="78"/>
      <c r="P387" s="78"/>
      <c r="Q387" s="78"/>
      <c r="R387" s="76"/>
      <c r="S387" s="57" t="str">
        <f t="shared" si="82"/>
        <v/>
      </c>
      <c r="T387" s="81" t="str">
        <f t="shared" si="83"/>
        <v/>
      </c>
      <c r="U387" s="94" t="str">
        <f t="shared" si="84"/>
        <v/>
      </c>
      <c r="W387" s="44" t="str">
        <f t="shared" si="85"/>
        <v/>
      </c>
      <c r="X387" s="44" t="str">
        <f t="shared" si="86"/>
        <v/>
      </c>
      <c r="Y387" s="30" t="str">
        <f t="shared" ca="1" si="87"/>
        <v/>
      </c>
      <c r="Z387" s="30" t="str">
        <f t="shared" si="88"/>
        <v/>
      </c>
      <c r="AA387" s="30" t="str">
        <f t="shared" si="89"/>
        <v>N</v>
      </c>
      <c r="AB387" s="30" t="str">
        <f t="shared" si="90"/>
        <v/>
      </c>
      <c r="AC387" s="30" t="str">
        <f t="shared" si="91"/>
        <v/>
      </c>
      <c r="AD387" s="30" t="str">
        <f t="shared" si="92"/>
        <v/>
      </c>
      <c r="AE387" s="88" t="str">
        <f t="shared" si="93"/>
        <v/>
      </c>
      <c r="AF387" s="30" t="str">
        <f t="shared" si="94"/>
        <v/>
      </c>
      <c r="AG387" s="44" t="str">
        <f t="shared" si="95"/>
        <v/>
      </c>
      <c r="AH387" s="44" t="str">
        <f t="shared" si="95"/>
        <v/>
      </c>
      <c r="AI387" s="96" t="str">
        <f t="shared" si="95"/>
        <v/>
      </c>
    </row>
    <row r="388" spans="1:35" s="44" customFormat="1" x14ac:dyDescent="0.3">
      <c r="A388" s="65"/>
      <c r="B388" s="55" t="str">
        <f t="shared" ca="1" si="81"/>
        <v/>
      </c>
      <c r="C388" s="99"/>
      <c r="D388" s="67"/>
      <c r="E388" s="67"/>
      <c r="F388" s="68"/>
      <c r="G388" s="69"/>
      <c r="H388" s="70"/>
      <c r="I388" s="90" t="str">
        <f t="shared" si="96"/>
        <v/>
      </c>
      <c r="J388" s="57" t="str">
        <f t="shared" si="96"/>
        <v/>
      </c>
      <c r="L388" s="78"/>
      <c r="M388" s="78"/>
      <c r="N388" s="78"/>
      <c r="O388" s="78"/>
      <c r="P388" s="78"/>
      <c r="Q388" s="78"/>
      <c r="R388" s="76"/>
      <c r="S388" s="57" t="str">
        <f t="shared" si="82"/>
        <v/>
      </c>
      <c r="T388" s="81" t="str">
        <f t="shared" si="83"/>
        <v/>
      </c>
      <c r="U388" s="94" t="str">
        <f t="shared" si="84"/>
        <v/>
      </c>
      <c r="W388" s="44" t="str">
        <f t="shared" si="85"/>
        <v/>
      </c>
      <c r="X388" s="44" t="str">
        <f t="shared" si="86"/>
        <v/>
      </c>
      <c r="Y388" s="30" t="str">
        <f t="shared" ca="1" si="87"/>
        <v/>
      </c>
      <c r="Z388" s="30" t="str">
        <f t="shared" si="88"/>
        <v/>
      </c>
      <c r="AA388" s="30" t="str">
        <f t="shared" si="89"/>
        <v>N</v>
      </c>
      <c r="AB388" s="30" t="str">
        <f t="shared" si="90"/>
        <v/>
      </c>
      <c r="AC388" s="30" t="str">
        <f t="shared" si="91"/>
        <v/>
      </c>
      <c r="AD388" s="30" t="str">
        <f t="shared" si="92"/>
        <v/>
      </c>
      <c r="AE388" s="88" t="str">
        <f t="shared" si="93"/>
        <v/>
      </c>
      <c r="AF388" s="30" t="str">
        <f t="shared" si="94"/>
        <v/>
      </c>
      <c r="AG388" s="44" t="str">
        <f t="shared" si="95"/>
        <v/>
      </c>
      <c r="AH388" s="44" t="str">
        <f t="shared" si="95"/>
        <v/>
      </c>
      <c r="AI388" s="96" t="str">
        <f t="shared" si="95"/>
        <v/>
      </c>
    </row>
    <row r="389" spans="1:35" s="44" customFormat="1" x14ac:dyDescent="0.3">
      <c r="A389" s="65"/>
      <c r="B389" s="55" t="str">
        <f t="shared" ca="1" si="81"/>
        <v/>
      </c>
      <c r="C389" s="99"/>
      <c r="D389" s="67"/>
      <c r="E389" s="67"/>
      <c r="F389" s="68"/>
      <c r="G389" s="69"/>
      <c r="H389" s="70"/>
      <c r="I389" s="90" t="str">
        <f t="shared" si="96"/>
        <v/>
      </c>
      <c r="J389" s="57" t="str">
        <f t="shared" si="96"/>
        <v/>
      </c>
      <c r="L389" s="78"/>
      <c r="M389" s="78"/>
      <c r="N389" s="78"/>
      <c r="O389" s="78"/>
      <c r="P389" s="78"/>
      <c r="Q389" s="78"/>
      <c r="R389" s="76"/>
      <c r="S389" s="57" t="str">
        <f t="shared" si="82"/>
        <v/>
      </c>
      <c r="T389" s="81" t="str">
        <f t="shared" si="83"/>
        <v/>
      </c>
      <c r="U389" s="94" t="str">
        <f t="shared" si="84"/>
        <v/>
      </c>
      <c r="W389" s="44" t="str">
        <f t="shared" si="85"/>
        <v/>
      </c>
      <c r="X389" s="44" t="str">
        <f t="shared" si="86"/>
        <v/>
      </c>
      <c r="Y389" s="30" t="str">
        <f t="shared" ca="1" si="87"/>
        <v/>
      </c>
      <c r="Z389" s="30" t="str">
        <f t="shared" si="88"/>
        <v/>
      </c>
      <c r="AA389" s="30" t="str">
        <f t="shared" si="89"/>
        <v>N</v>
      </c>
      <c r="AB389" s="30" t="str">
        <f t="shared" si="90"/>
        <v/>
      </c>
      <c r="AC389" s="30" t="str">
        <f t="shared" si="91"/>
        <v/>
      </c>
      <c r="AD389" s="30" t="str">
        <f t="shared" si="92"/>
        <v/>
      </c>
      <c r="AE389" s="88" t="str">
        <f t="shared" si="93"/>
        <v/>
      </c>
      <c r="AF389" s="30" t="str">
        <f t="shared" si="94"/>
        <v/>
      </c>
      <c r="AG389" s="44" t="str">
        <f t="shared" si="95"/>
        <v/>
      </c>
      <c r="AH389" s="44" t="str">
        <f t="shared" si="95"/>
        <v/>
      </c>
      <c r="AI389" s="96" t="str">
        <f t="shared" si="95"/>
        <v/>
      </c>
    </row>
    <row r="390" spans="1:35" s="44" customFormat="1" x14ac:dyDescent="0.3">
      <c r="A390" s="65"/>
      <c r="B390" s="55" t="str">
        <f t="shared" ca="1" si="81"/>
        <v/>
      </c>
      <c r="C390" s="99"/>
      <c r="D390" s="67"/>
      <c r="E390" s="67"/>
      <c r="F390" s="68"/>
      <c r="G390" s="69"/>
      <c r="H390" s="70"/>
      <c r="I390" s="90" t="str">
        <f t="shared" si="96"/>
        <v/>
      </c>
      <c r="J390" s="57" t="str">
        <f t="shared" si="96"/>
        <v/>
      </c>
      <c r="L390" s="78"/>
      <c r="M390" s="78"/>
      <c r="N390" s="78"/>
      <c r="O390" s="78"/>
      <c r="P390" s="78"/>
      <c r="Q390" s="78"/>
      <c r="R390" s="76"/>
      <c r="S390" s="57" t="str">
        <f t="shared" si="82"/>
        <v/>
      </c>
      <c r="T390" s="81" t="str">
        <f t="shared" si="83"/>
        <v/>
      </c>
      <c r="U390" s="94" t="str">
        <f t="shared" si="84"/>
        <v/>
      </c>
      <c r="W390" s="44" t="str">
        <f t="shared" si="85"/>
        <v/>
      </c>
      <c r="X390" s="44" t="str">
        <f t="shared" si="86"/>
        <v/>
      </c>
      <c r="Y390" s="30" t="str">
        <f t="shared" ca="1" si="87"/>
        <v/>
      </c>
      <c r="Z390" s="30" t="str">
        <f t="shared" si="88"/>
        <v/>
      </c>
      <c r="AA390" s="30" t="str">
        <f t="shared" si="89"/>
        <v>N</v>
      </c>
      <c r="AB390" s="30" t="str">
        <f t="shared" si="90"/>
        <v/>
      </c>
      <c r="AC390" s="30" t="str">
        <f t="shared" si="91"/>
        <v/>
      </c>
      <c r="AD390" s="30" t="str">
        <f t="shared" si="92"/>
        <v/>
      </c>
      <c r="AE390" s="88" t="str">
        <f t="shared" si="93"/>
        <v/>
      </c>
      <c r="AF390" s="30" t="str">
        <f t="shared" si="94"/>
        <v/>
      </c>
      <c r="AG390" s="44" t="str">
        <f t="shared" si="95"/>
        <v/>
      </c>
      <c r="AH390" s="44" t="str">
        <f t="shared" si="95"/>
        <v/>
      </c>
      <c r="AI390" s="96" t="str">
        <f t="shared" si="95"/>
        <v/>
      </c>
    </row>
    <row r="391" spans="1:35" s="44" customFormat="1" x14ac:dyDescent="0.3">
      <c r="A391" s="65"/>
      <c r="B391" s="55" t="str">
        <f t="shared" ref="B391:B454" ca="1" si="97">Y391</f>
        <v/>
      </c>
      <c r="C391" s="99"/>
      <c r="D391" s="67"/>
      <c r="E391" s="67"/>
      <c r="F391" s="68"/>
      <c r="G391" s="69"/>
      <c r="H391" s="70"/>
      <c r="I391" s="90" t="str">
        <f t="shared" si="96"/>
        <v/>
      </c>
      <c r="J391" s="57" t="str">
        <f t="shared" si="96"/>
        <v/>
      </c>
      <c r="L391" s="78"/>
      <c r="M391" s="78"/>
      <c r="N391" s="78"/>
      <c r="O391" s="78"/>
      <c r="P391" s="78"/>
      <c r="Q391" s="78"/>
      <c r="R391" s="76"/>
      <c r="S391" s="57" t="str">
        <f t="shared" ref="S391:S454" si="98">IF(C391="","",
IF(OR(A385="x",RIGHT(C391,1)=":"),"",
IF(COUNTA(L391:Q391)&gt;1,"Invalid",
IF(L391="x",$L$6,IF(M391="x",$M$6,IF(N391="x",$N$6,IF(O391="x",$O$6,IF(P391="x",$P$6,IF(Q391="x",$Q$6,"")))))))))</f>
        <v/>
      </c>
      <c r="T391" s="81" t="str">
        <f t="shared" ref="T391:T454" si="99">IF(C391="","",IF(OR(S391="Invalid",ISERROR(VLOOKUP(J391,PRIFactor,2,FALSE))),"",VLOOKUP(J391,PRIFactor,2,FALSE)))</f>
        <v/>
      </c>
      <c r="U391" s="94" t="str">
        <f t="shared" ref="U391:U454" si="100">IF(OR(S391="Invalid",S391="",T391=""),"",T391*VLOOKUP(S391,RespFactor,2,FALSE))</f>
        <v/>
      </c>
      <c r="W391" s="44" t="str">
        <f t="shared" ref="W391:W454" si="101">IF(C391="","",$A$3)</f>
        <v/>
      </c>
      <c r="X391" s="44" t="str">
        <f t="shared" ref="X391:X454" si="102">IF(C391="","",IF(A391="x",C391,X390))</f>
        <v/>
      </c>
      <c r="Y391" s="30" t="str">
        <f t="shared" ref="Y391:Y454" ca="1" si="103">IF(C391="","",IF(ROW()=7,$A$3,
IF(AND(ROW()=8,G391&lt;&gt;"D"),$A$3&amp;"1",
IF(AND(ROW()=8,G395="D"),$A$3&amp;"0",
IF(OR(RIGHT(C391,1)=":",G391="D",A391="x"),
INDIRECT(ADDRESS(ROW()-1,COLUMN())),
$A$3&amp;VALUE(MID(INDIRECT(ADDRESS(ROW()-1,COLUMN())),3,3)+1))))))</f>
        <v/>
      </c>
      <c r="Z391" s="30" t="str">
        <f t="shared" ref="Z391:Z454" si="104">IF(C391="","",IF(A391="x","S",IF(RIGHT(C391,1)=":","SS","R")))</f>
        <v/>
      </c>
      <c r="AA391" s="30" t="str">
        <f t="shared" ref="AA391:AA454" si="105">IF(Z391&lt;&gt;"R","N",
        IF(G391="D","N","Y"))</f>
        <v>N</v>
      </c>
      <c r="AB391" s="30" t="str">
        <f t="shared" ref="AB391:AB454" si="106">IF(AA391="N","",D391)</f>
        <v/>
      </c>
      <c r="AC391" s="30" t="str">
        <f t="shared" ref="AC391:AC454" si="107">IF(AA391="N","",E391)</f>
        <v/>
      </c>
      <c r="AD391" s="30" t="str">
        <f t="shared" ref="AD391:AD454" si="108">IF(AA391="N","",IF(H391="Critical","x",0))</f>
        <v/>
      </c>
      <c r="AE391" s="88" t="str">
        <f t="shared" ref="AE391:AE454" si="109">IF(OR(AA391="N",C391=""),"",
  ROUND(MAX(MinScore,((3*MaxScore*E391^2)/(5*MaxRate^2))+
  ((2*MaxScore*E391)/(5*MaxRate))-
  ((3*MaxScore*D391^2)/(5*MaxRate^2))-
  ((2*MaxScore*D391)/(5*MaxRate))),3))</f>
        <v/>
      </c>
      <c r="AF391" s="30" t="str">
        <f t="shared" ref="AF391:AF454" si="110">IF(AA391="N","",IF(H391="Critical","C",VLOOKUP(E391/MaxRate,PRI,6)))</f>
        <v/>
      </c>
      <c r="AG391" s="44" t="str">
        <f t="shared" ref="AG391:AI454" si="111">S391</f>
        <v/>
      </c>
      <c r="AH391" s="44" t="str">
        <f t="shared" si="111"/>
        <v/>
      </c>
      <c r="AI391" s="96" t="str">
        <f t="shared" si="111"/>
        <v/>
      </c>
    </row>
    <row r="392" spans="1:35" s="44" customFormat="1" x14ac:dyDescent="0.3">
      <c r="A392" s="65"/>
      <c r="B392" s="55" t="str">
        <f t="shared" ca="1" si="97"/>
        <v/>
      </c>
      <c r="C392" s="99"/>
      <c r="D392" s="67"/>
      <c r="E392" s="67"/>
      <c r="F392" s="68"/>
      <c r="G392" s="69"/>
      <c r="H392" s="70"/>
      <c r="I392" s="90" t="str">
        <f t="shared" si="96"/>
        <v/>
      </c>
      <c r="J392" s="57" t="str">
        <f t="shared" si="96"/>
        <v/>
      </c>
      <c r="L392" s="78"/>
      <c r="M392" s="78"/>
      <c r="N392" s="78"/>
      <c r="O392" s="78"/>
      <c r="P392" s="78"/>
      <c r="Q392" s="78"/>
      <c r="R392" s="76"/>
      <c r="S392" s="57" t="str">
        <f t="shared" si="98"/>
        <v/>
      </c>
      <c r="T392" s="81" t="str">
        <f t="shared" si="99"/>
        <v/>
      </c>
      <c r="U392" s="94" t="str">
        <f t="shared" si="100"/>
        <v/>
      </c>
      <c r="W392" s="44" t="str">
        <f t="shared" si="101"/>
        <v/>
      </c>
      <c r="X392" s="44" t="str">
        <f t="shared" si="102"/>
        <v/>
      </c>
      <c r="Y392" s="30" t="str">
        <f t="shared" ca="1" si="103"/>
        <v/>
      </c>
      <c r="Z392" s="30" t="str">
        <f t="shared" si="104"/>
        <v/>
      </c>
      <c r="AA392" s="30" t="str">
        <f t="shared" si="105"/>
        <v>N</v>
      </c>
      <c r="AB392" s="30" t="str">
        <f t="shared" si="106"/>
        <v/>
      </c>
      <c r="AC392" s="30" t="str">
        <f t="shared" si="107"/>
        <v/>
      </c>
      <c r="AD392" s="30" t="str">
        <f t="shared" si="108"/>
        <v/>
      </c>
      <c r="AE392" s="88" t="str">
        <f t="shared" si="109"/>
        <v/>
      </c>
      <c r="AF392" s="30" t="str">
        <f t="shared" si="110"/>
        <v/>
      </c>
      <c r="AG392" s="44" t="str">
        <f t="shared" si="111"/>
        <v/>
      </c>
      <c r="AH392" s="44" t="str">
        <f t="shared" si="111"/>
        <v/>
      </c>
      <c r="AI392" s="96" t="str">
        <f t="shared" si="111"/>
        <v/>
      </c>
    </row>
    <row r="393" spans="1:35" s="44" customFormat="1" x14ac:dyDescent="0.3">
      <c r="A393" s="65"/>
      <c r="B393" s="55" t="str">
        <f t="shared" ca="1" si="97"/>
        <v/>
      </c>
      <c r="C393" s="99"/>
      <c r="D393" s="67"/>
      <c r="E393" s="67"/>
      <c r="F393" s="68"/>
      <c r="G393" s="69"/>
      <c r="H393" s="70"/>
      <c r="I393" s="90" t="str">
        <f t="shared" si="96"/>
        <v/>
      </c>
      <c r="J393" s="57" t="str">
        <f t="shared" si="96"/>
        <v/>
      </c>
      <c r="L393" s="78"/>
      <c r="M393" s="78"/>
      <c r="N393" s="78"/>
      <c r="O393" s="78"/>
      <c r="P393" s="78"/>
      <c r="Q393" s="78"/>
      <c r="R393" s="76"/>
      <c r="S393" s="57" t="str">
        <f t="shared" si="98"/>
        <v/>
      </c>
      <c r="T393" s="81" t="str">
        <f t="shared" si="99"/>
        <v/>
      </c>
      <c r="U393" s="94" t="str">
        <f t="shared" si="100"/>
        <v/>
      </c>
      <c r="W393" s="44" t="str">
        <f t="shared" si="101"/>
        <v/>
      </c>
      <c r="X393" s="44" t="str">
        <f t="shared" si="102"/>
        <v/>
      </c>
      <c r="Y393" s="30" t="str">
        <f t="shared" ca="1" si="103"/>
        <v/>
      </c>
      <c r="Z393" s="30" t="str">
        <f t="shared" si="104"/>
        <v/>
      </c>
      <c r="AA393" s="30" t="str">
        <f t="shared" si="105"/>
        <v>N</v>
      </c>
      <c r="AB393" s="30" t="str">
        <f t="shared" si="106"/>
        <v/>
      </c>
      <c r="AC393" s="30" t="str">
        <f t="shared" si="107"/>
        <v/>
      </c>
      <c r="AD393" s="30" t="str">
        <f t="shared" si="108"/>
        <v/>
      </c>
      <c r="AE393" s="88" t="str">
        <f t="shared" si="109"/>
        <v/>
      </c>
      <c r="AF393" s="30" t="str">
        <f t="shared" si="110"/>
        <v/>
      </c>
      <c r="AG393" s="44" t="str">
        <f t="shared" si="111"/>
        <v/>
      </c>
      <c r="AH393" s="44" t="str">
        <f t="shared" si="111"/>
        <v/>
      </c>
      <c r="AI393" s="96" t="str">
        <f t="shared" si="111"/>
        <v/>
      </c>
    </row>
    <row r="394" spans="1:35" s="44" customFormat="1" x14ac:dyDescent="0.3">
      <c r="A394" s="65"/>
      <c r="B394" s="55" t="str">
        <f t="shared" ca="1" si="97"/>
        <v/>
      </c>
      <c r="C394" s="99"/>
      <c r="D394" s="67"/>
      <c r="E394" s="67"/>
      <c r="F394" s="68"/>
      <c r="G394" s="69"/>
      <c r="H394" s="70"/>
      <c r="I394" s="90" t="str">
        <f t="shared" si="96"/>
        <v/>
      </c>
      <c r="J394" s="57" t="str">
        <f t="shared" si="96"/>
        <v/>
      </c>
      <c r="L394" s="78"/>
      <c r="M394" s="78"/>
      <c r="N394" s="78"/>
      <c r="O394" s="78"/>
      <c r="P394" s="78"/>
      <c r="Q394" s="78"/>
      <c r="R394" s="76"/>
      <c r="S394" s="57" t="str">
        <f t="shared" si="98"/>
        <v/>
      </c>
      <c r="T394" s="81" t="str">
        <f t="shared" si="99"/>
        <v/>
      </c>
      <c r="U394" s="94" t="str">
        <f t="shared" si="100"/>
        <v/>
      </c>
      <c r="W394" s="44" t="str">
        <f t="shared" si="101"/>
        <v/>
      </c>
      <c r="X394" s="44" t="str">
        <f t="shared" si="102"/>
        <v/>
      </c>
      <c r="Y394" s="30" t="str">
        <f t="shared" ca="1" si="103"/>
        <v/>
      </c>
      <c r="Z394" s="30" t="str">
        <f t="shared" si="104"/>
        <v/>
      </c>
      <c r="AA394" s="30" t="str">
        <f t="shared" si="105"/>
        <v>N</v>
      </c>
      <c r="AB394" s="30" t="str">
        <f t="shared" si="106"/>
        <v/>
      </c>
      <c r="AC394" s="30" t="str">
        <f t="shared" si="107"/>
        <v/>
      </c>
      <c r="AD394" s="30" t="str">
        <f t="shared" si="108"/>
        <v/>
      </c>
      <c r="AE394" s="88" t="str">
        <f t="shared" si="109"/>
        <v/>
      </c>
      <c r="AF394" s="30" t="str">
        <f t="shared" si="110"/>
        <v/>
      </c>
      <c r="AG394" s="44" t="str">
        <f t="shared" si="111"/>
        <v/>
      </c>
      <c r="AH394" s="44" t="str">
        <f t="shared" si="111"/>
        <v/>
      </c>
      <c r="AI394" s="96" t="str">
        <f t="shared" si="111"/>
        <v/>
      </c>
    </row>
    <row r="395" spans="1:35" s="44" customFormat="1" x14ac:dyDescent="0.3">
      <c r="A395" s="65"/>
      <c r="B395" s="55" t="str">
        <f t="shared" ca="1" si="97"/>
        <v/>
      </c>
      <c r="C395" s="99"/>
      <c r="D395" s="67"/>
      <c r="E395" s="67"/>
      <c r="F395" s="68"/>
      <c r="G395" s="69"/>
      <c r="H395" s="70"/>
      <c r="I395" s="90" t="str">
        <f t="shared" si="96"/>
        <v/>
      </c>
      <c r="J395" s="57" t="str">
        <f t="shared" si="96"/>
        <v/>
      </c>
      <c r="L395" s="78"/>
      <c r="M395" s="78"/>
      <c r="N395" s="78"/>
      <c r="O395" s="78"/>
      <c r="P395" s="78"/>
      <c r="Q395" s="78"/>
      <c r="R395" s="76"/>
      <c r="S395" s="57" t="str">
        <f t="shared" si="98"/>
        <v/>
      </c>
      <c r="T395" s="81" t="str">
        <f t="shared" si="99"/>
        <v/>
      </c>
      <c r="U395" s="94" t="str">
        <f t="shared" si="100"/>
        <v/>
      </c>
      <c r="W395" s="44" t="str">
        <f t="shared" si="101"/>
        <v/>
      </c>
      <c r="X395" s="44" t="str">
        <f t="shared" si="102"/>
        <v/>
      </c>
      <c r="Y395" s="30" t="str">
        <f t="shared" ca="1" si="103"/>
        <v/>
      </c>
      <c r="Z395" s="30" t="str">
        <f t="shared" si="104"/>
        <v/>
      </c>
      <c r="AA395" s="30" t="str">
        <f t="shared" si="105"/>
        <v>N</v>
      </c>
      <c r="AB395" s="30" t="str">
        <f t="shared" si="106"/>
        <v/>
      </c>
      <c r="AC395" s="30" t="str">
        <f t="shared" si="107"/>
        <v/>
      </c>
      <c r="AD395" s="30" t="str">
        <f t="shared" si="108"/>
        <v/>
      </c>
      <c r="AE395" s="88" t="str">
        <f t="shared" si="109"/>
        <v/>
      </c>
      <c r="AF395" s="30" t="str">
        <f t="shared" si="110"/>
        <v/>
      </c>
      <c r="AG395" s="44" t="str">
        <f t="shared" si="111"/>
        <v/>
      </c>
      <c r="AH395" s="44" t="str">
        <f t="shared" si="111"/>
        <v/>
      </c>
      <c r="AI395" s="96" t="str">
        <f t="shared" si="111"/>
        <v/>
      </c>
    </row>
    <row r="396" spans="1:35" s="44" customFormat="1" x14ac:dyDescent="0.3">
      <c r="A396" s="65"/>
      <c r="B396" s="55" t="str">
        <f t="shared" ca="1" si="97"/>
        <v/>
      </c>
      <c r="C396" s="99"/>
      <c r="D396" s="67"/>
      <c r="E396" s="67"/>
      <c r="F396" s="68"/>
      <c r="G396" s="69"/>
      <c r="H396" s="70"/>
      <c r="I396" s="90" t="str">
        <f t="shared" si="96"/>
        <v/>
      </c>
      <c r="J396" s="57" t="str">
        <f t="shared" si="96"/>
        <v/>
      </c>
      <c r="L396" s="78"/>
      <c r="M396" s="78"/>
      <c r="N396" s="78"/>
      <c r="O396" s="78"/>
      <c r="P396" s="78"/>
      <c r="Q396" s="78"/>
      <c r="R396" s="76"/>
      <c r="S396" s="57" t="str">
        <f t="shared" si="98"/>
        <v/>
      </c>
      <c r="T396" s="81" t="str">
        <f t="shared" si="99"/>
        <v/>
      </c>
      <c r="U396" s="94" t="str">
        <f t="shared" si="100"/>
        <v/>
      </c>
      <c r="W396" s="44" t="str">
        <f t="shared" si="101"/>
        <v/>
      </c>
      <c r="X396" s="44" t="str">
        <f t="shared" si="102"/>
        <v/>
      </c>
      <c r="Y396" s="30" t="str">
        <f t="shared" ca="1" si="103"/>
        <v/>
      </c>
      <c r="Z396" s="30" t="str">
        <f t="shared" si="104"/>
        <v/>
      </c>
      <c r="AA396" s="30" t="str">
        <f t="shared" si="105"/>
        <v>N</v>
      </c>
      <c r="AB396" s="30" t="str">
        <f t="shared" si="106"/>
        <v/>
      </c>
      <c r="AC396" s="30" t="str">
        <f t="shared" si="107"/>
        <v/>
      </c>
      <c r="AD396" s="30" t="str">
        <f t="shared" si="108"/>
        <v/>
      </c>
      <c r="AE396" s="88" t="str">
        <f t="shared" si="109"/>
        <v/>
      </c>
      <c r="AF396" s="30" t="str">
        <f t="shared" si="110"/>
        <v/>
      </c>
      <c r="AG396" s="44" t="str">
        <f t="shared" si="111"/>
        <v/>
      </c>
      <c r="AH396" s="44" t="str">
        <f t="shared" si="111"/>
        <v/>
      </c>
      <c r="AI396" s="96" t="str">
        <f t="shared" si="111"/>
        <v/>
      </c>
    </row>
    <row r="397" spans="1:35" s="44" customFormat="1" x14ac:dyDescent="0.3">
      <c r="A397" s="65"/>
      <c r="B397" s="55" t="str">
        <f t="shared" ca="1" si="97"/>
        <v/>
      </c>
      <c r="C397" s="99"/>
      <c r="D397" s="67"/>
      <c r="E397" s="67"/>
      <c r="F397" s="68"/>
      <c r="G397" s="69"/>
      <c r="H397" s="70"/>
      <c r="I397" s="90" t="str">
        <f t="shared" si="96"/>
        <v/>
      </c>
      <c r="J397" s="57" t="str">
        <f t="shared" si="96"/>
        <v/>
      </c>
      <c r="L397" s="78"/>
      <c r="M397" s="78"/>
      <c r="N397" s="78"/>
      <c r="O397" s="78"/>
      <c r="P397" s="78"/>
      <c r="Q397" s="78"/>
      <c r="R397" s="76"/>
      <c r="S397" s="57" t="str">
        <f t="shared" si="98"/>
        <v/>
      </c>
      <c r="T397" s="81" t="str">
        <f t="shared" si="99"/>
        <v/>
      </c>
      <c r="U397" s="94" t="str">
        <f t="shared" si="100"/>
        <v/>
      </c>
      <c r="W397" s="44" t="str">
        <f t="shared" si="101"/>
        <v/>
      </c>
      <c r="X397" s="44" t="str">
        <f t="shared" si="102"/>
        <v/>
      </c>
      <c r="Y397" s="30" t="str">
        <f t="shared" ca="1" si="103"/>
        <v/>
      </c>
      <c r="Z397" s="30" t="str">
        <f t="shared" si="104"/>
        <v/>
      </c>
      <c r="AA397" s="30" t="str">
        <f t="shared" si="105"/>
        <v>N</v>
      </c>
      <c r="AB397" s="30" t="str">
        <f t="shared" si="106"/>
        <v/>
      </c>
      <c r="AC397" s="30" t="str">
        <f t="shared" si="107"/>
        <v/>
      </c>
      <c r="AD397" s="30" t="str">
        <f t="shared" si="108"/>
        <v/>
      </c>
      <c r="AE397" s="88" t="str">
        <f t="shared" si="109"/>
        <v/>
      </c>
      <c r="AF397" s="30" t="str">
        <f t="shared" si="110"/>
        <v/>
      </c>
      <c r="AG397" s="44" t="str">
        <f t="shared" si="111"/>
        <v/>
      </c>
      <c r="AH397" s="44" t="str">
        <f t="shared" si="111"/>
        <v/>
      </c>
      <c r="AI397" s="96" t="str">
        <f t="shared" si="111"/>
        <v/>
      </c>
    </row>
    <row r="398" spans="1:35" s="44" customFormat="1" x14ac:dyDescent="0.3">
      <c r="A398" s="65"/>
      <c r="B398" s="55" t="str">
        <f t="shared" ca="1" si="97"/>
        <v/>
      </c>
      <c r="C398" s="99"/>
      <c r="D398" s="67"/>
      <c r="E398" s="67"/>
      <c r="F398" s="68"/>
      <c r="G398" s="69"/>
      <c r="H398" s="70"/>
      <c r="I398" s="90" t="str">
        <f t="shared" si="96"/>
        <v/>
      </c>
      <c r="J398" s="57" t="str">
        <f t="shared" si="96"/>
        <v/>
      </c>
      <c r="L398" s="78"/>
      <c r="M398" s="78"/>
      <c r="N398" s="78"/>
      <c r="O398" s="78"/>
      <c r="P398" s="78"/>
      <c r="Q398" s="78"/>
      <c r="R398" s="76"/>
      <c r="S398" s="57" t="str">
        <f t="shared" si="98"/>
        <v/>
      </c>
      <c r="T398" s="81" t="str">
        <f t="shared" si="99"/>
        <v/>
      </c>
      <c r="U398" s="94" t="str">
        <f t="shared" si="100"/>
        <v/>
      </c>
      <c r="W398" s="44" t="str">
        <f t="shared" si="101"/>
        <v/>
      </c>
      <c r="X398" s="44" t="str">
        <f t="shared" si="102"/>
        <v/>
      </c>
      <c r="Y398" s="30" t="str">
        <f t="shared" ca="1" si="103"/>
        <v/>
      </c>
      <c r="Z398" s="30" t="str">
        <f t="shared" si="104"/>
        <v/>
      </c>
      <c r="AA398" s="30" t="str">
        <f t="shared" si="105"/>
        <v>N</v>
      </c>
      <c r="AB398" s="30" t="str">
        <f t="shared" si="106"/>
        <v/>
      </c>
      <c r="AC398" s="30" t="str">
        <f t="shared" si="107"/>
        <v/>
      </c>
      <c r="AD398" s="30" t="str">
        <f t="shared" si="108"/>
        <v/>
      </c>
      <c r="AE398" s="88" t="str">
        <f t="shared" si="109"/>
        <v/>
      </c>
      <c r="AF398" s="30" t="str">
        <f t="shared" si="110"/>
        <v/>
      </c>
      <c r="AG398" s="44" t="str">
        <f t="shared" si="111"/>
        <v/>
      </c>
      <c r="AH398" s="44" t="str">
        <f t="shared" si="111"/>
        <v/>
      </c>
      <c r="AI398" s="96" t="str">
        <f t="shared" si="111"/>
        <v/>
      </c>
    </row>
    <row r="399" spans="1:35" s="44" customFormat="1" x14ac:dyDescent="0.3">
      <c r="A399" s="65"/>
      <c r="B399" s="55" t="str">
        <f t="shared" ca="1" si="97"/>
        <v/>
      </c>
      <c r="C399" s="99"/>
      <c r="D399" s="67"/>
      <c r="E399" s="67"/>
      <c r="F399" s="68"/>
      <c r="G399" s="69"/>
      <c r="H399" s="70"/>
      <c r="I399" s="90" t="str">
        <f t="shared" si="96"/>
        <v/>
      </c>
      <c r="J399" s="57" t="str">
        <f t="shared" si="96"/>
        <v/>
      </c>
      <c r="L399" s="78"/>
      <c r="M399" s="78"/>
      <c r="N399" s="78"/>
      <c r="O399" s="78"/>
      <c r="P399" s="78"/>
      <c r="Q399" s="78"/>
      <c r="R399" s="76"/>
      <c r="S399" s="57" t="str">
        <f t="shared" si="98"/>
        <v/>
      </c>
      <c r="T399" s="81" t="str">
        <f t="shared" si="99"/>
        <v/>
      </c>
      <c r="U399" s="94" t="str">
        <f t="shared" si="100"/>
        <v/>
      </c>
      <c r="W399" s="44" t="str">
        <f t="shared" si="101"/>
        <v/>
      </c>
      <c r="X399" s="44" t="str">
        <f t="shared" si="102"/>
        <v/>
      </c>
      <c r="Y399" s="30" t="str">
        <f t="shared" ca="1" si="103"/>
        <v/>
      </c>
      <c r="Z399" s="30" t="str">
        <f t="shared" si="104"/>
        <v/>
      </c>
      <c r="AA399" s="30" t="str">
        <f t="shared" si="105"/>
        <v>N</v>
      </c>
      <c r="AB399" s="30" t="str">
        <f t="shared" si="106"/>
        <v/>
      </c>
      <c r="AC399" s="30" t="str">
        <f t="shared" si="107"/>
        <v/>
      </c>
      <c r="AD399" s="30" t="str">
        <f t="shared" si="108"/>
        <v/>
      </c>
      <c r="AE399" s="88" t="str">
        <f t="shared" si="109"/>
        <v/>
      </c>
      <c r="AF399" s="30" t="str">
        <f t="shared" si="110"/>
        <v/>
      </c>
      <c r="AG399" s="44" t="str">
        <f t="shared" si="111"/>
        <v/>
      </c>
      <c r="AH399" s="44" t="str">
        <f t="shared" si="111"/>
        <v/>
      </c>
      <c r="AI399" s="96" t="str">
        <f t="shared" si="111"/>
        <v/>
      </c>
    </row>
    <row r="400" spans="1:35" s="44" customFormat="1" x14ac:dyDescent="0.3">
      <c r="A400" s="65"/>
      <c r="B400" s="55" t="str">
        <f t="shared" ca="1" si="97"/>
        <v/>
      </c>
      <c r="C400" s="99"/>
      <c r="D400" s="67"/>
      <c r="E400" s="67"/>
      <c r="F400" s="68"/>
      <c r="G400" s="69"/>
      <c r="H400" s="70"/>
      <c r="I400" s="90" t="str">
        <f t="shared" si="96"/>
        <v/>
      </c>
      <c r="J400" s="57" t="str">
        <f t="shared" si="96"/>
        <v/>
      </c>
      <c r="L400" s="78"/>
      <c r="M400" s="78"/>
      <c r="N400" s="78"/>
      <c r="O400" s="78"/>
      <c r="P400" s="78"/>
      <c r="Q400" s="78"/>
      <c r="R400" s="76"/>
      <c r="S400" s="57" t="str">
        <f t="shared" si="98"/>
        <v/>
      </c>
      <c r="T400" s="81" t="str">
        <f t="shared" si="99"/>
        <v/>
      </c>
      <c r="U400" s="94" t="str">
        <f t="shared" si="100"/>
        <v/>
      </c>
      <c r="W400" s="44" t="str">
        <f t="shared" si="101"/>
        <v/>
      </c>
      <c r="X400" s="44" t="str">
        <f t="shared" si="102"/>
        <v/>
      </c>
      <c r="Y400" s="30" t="str">
        <f t="shared" ca="1" si="103"/>
        <v/>
      </c>
      <c r="Z400" s="30" t="str">
        <f t="shared" si="104"/>
        <v/>
      </c>
      <c r="AA400" s="30" t="str">
        <f t="shared" si="105"/>
        <v>N</v>
      </c>
      <c r="AB400" s="30" t="str">
        <f t="shared" si="106"/>
        <v/>
      </c>
      <c r="AC400" s="30" t="str">
        <f t="shared" si="107"/>
        <v/>
      </c>
      <c r="AD400" s="30" t="str">
        <f t="shared" si="108"/>
        <v/>
      </c>
      <c r="AE400" s="88" t="str">
        <f t="shared" si="109"/>
        <v/>
      </c>
      <c r="AF400" s="30" t="str">
        <f t="shared" si="110"/>
        <v/>
      </c>
      <c r="AG400" s="44" t="str">
        <f t="shared" si="111"/>
        <v/>
      </c>
      <c r="AH400" s="44" t="str">
        <f t="shared" si="111"/>
        <v/>
      </c>
      <c r="AI400" s="96" t="str">
        <f t="shared" si="111"/>
        <v/>
      </c>
    </row>
    <row r="401" spans="1:35" s="44" customFormat="1" x14ac:dyDescent="0.3">
      <c r="A401" s="65"/>
      <c r="B401" s="55" t="str">
        <f t="shared" ca="1" si="97"/>
        <v/>
      </c>
      <c r="C401" s="99"/>
      <c r="D401" s="67"/>
      <c r="E401" s="67"/>
      <c r="F401" s="68"/>
      <c r="G401" s="69"/>
      <c r="H401" s="70"/>
      <c r="I401" s="90" t="str">
        <f t="shared" si="96"/>
        <v/>
      </c>
      <c r="J401" s="57" t="str">
        <f t="shared" si="96"/>
        <v/>
      </c>
      <c r="L401" s="78"/>
      <c r="M401" s="78"/>
      <c r="N401" s="78"/>
      <c r="O401" s="78"/>
      <c r="P401" s="78"/>
      <c r="Q401" s="78"/>
      <c r="R401" s="76"/>
      <c r="S401" s="57" t="str">
        <f t="shared" si="98"/>
        <v/>
      </c>
      <c r="T401" s="81" t="str">
        <f t="shared" si="99"/>
        <v/>
      </c>
      <c r="U401" s="94" t="str">
        <f t="shared" si="100"/>
        <v/>
      </c>
      <c r="W401" s="44" t="str">
        <f t="shared" si="101"/>
        <v/>
      </c>
      <c r="X401" s="44" t="str">
        <f t="shared" si="102"/>
        <v/>
      </c>
      <c r="Y401" s="30" t="str">
        <f t="shared" ca="1" si="103"/>
        <v/>
      </c>
      <c r="Z401" s="30" t="str">
        <f t="shared" si="104"/>
        <v/>
      </c>
      <c r="AA401" s="30" t="str">
        <f t="shared" si="105"/>
        <v>N</v>
      </c>
      <c r="AB401" s="30" t="str">
        <f t="shared" si="106"/>
        <v/>
      </c>
      <c r="AC401" s="30" t="str">
        <f t="shared" si="107"/>
        <v/>
      </c>
      <c r="AD401" s="30" t="str">
        <f t="shared" si="108"/>
        <v/>
      </c>
      <c r="AE401" s="88" t="str">
        <f t="shared" si="109"/>
        <v/>
      </c>
      <c r="AF401" s="30" t="str">
        <f t="shared" si="110"/>
        <v/>
      </c>
      <c r="AG401" s="44" t="str">
        <f t="shared" si="111"/>
        <v/>
      </c>
      <c r="AH401" s="44" t="str">
        <f t="shared" si="111"/>
        <v/>
      </c>
      <c r="AI401" s="96" t="str">
        <f t="shared" si="111"/>
        <v/>
      </c>
    </row>
    <row r="402" spans="1:35" s="44" customFormat="1" x14ac:dyDescent="0.3">
      <c r="A402" s="65"/>
      <c r="B402" s="55" t="str">
        <f t="shared" ca="1" si="97"/>
        <v/>
      </c>
      <c r="C402" s="99"/>
      <c r="D402" s="67"/>
      <c r="E402" s="67"/>
      <c r="F402" s="68"/>
      <c r="G402" s="69"/>
      <c r="H402" s="70"/>
      <c r="I402" s="90" t="str">
        <f t="shared" si="96"/>
        <v/>
      </c>
      <c r="J402" s="57" t="str">
        <f t="shared" si="96"/>
        <v/>
      </c>
      <c r="L402" s="78"/>
      <c r="M402" s="78"/>
      <c r="N402" s="78"/>
      <c r="O402" s="78"/>
      <c r="P402" s="78"/>
      <c r="Q402" s="78"/>
      <c r="R402" s="76"/>
      <c r="S402" s="57" t="str">
        <f t="shared" si="98"/>
        <v/>
      </c>
      <c r="T402" s="81" t="str">
        <f t="shared" si="99"/>
        <v/>
      </c>
      <c r="U402" s="94" t="str">
        <f t="shared" si="100"/>
        <v/>
      </c>
      <c r="W402" s="44" t="str">
        <f t="shared" si="101"/>
        <v/>
      </c>
      <c r="X402" s="44" t="str">
        <f t="shared" si="102"/>
        <v/>
      </c>
      <c r="Y402" s="30" t="str">
        <f t="shared" ca="1" si="103"/>
        <v/>
      </c>
      <c r="Z402" s="30" t="str">
        <f t="shared" si="104"/>
        <v/>
      </c>
      <c r="AA402" s="30" t="str">
        <f t="shared" si="105"/>
        <v>N</v>
      </c>
      <c r="AB402" s="30" t="str">
        <f t="shared" si="106"/>
        <v/>
      </c>
      <c r="AC402" s="30" t="str">
        <f t="shared" si="107"/>
        <v/>
      </c>
      <c r="AD402" s="30" t="str">
        <f t="shared" si="108"/>
        <v/>
      </c>
      <c r="AE402" s="88" t="str">
        <f t="shared" si="109"/>
        <v/>
      </c>
      <c r="AF402" s="30" t="str">
        <f t="shared" si="110"/>
        <v/>
      </c>
      <c r="AG402" s="44" t="str">
        <f t="shared" si="111"/>
        <v/>
      </c>
      <c r="AH402" s="44" t="str">
        <f t="shared" si="111"/>
        <v/>
      </c>
      <c r="AI402" s="96" t="str">
        <f t="shared" si="111"/>
        <v/>
      </c>
    </row>
    <row r="403" spans="1:35" s="44" customFormat="1" x14ac:dyDescent="0.3">
      <c r="A403" s="65"/>
      <c r="B403" s="55" t="str">
        <f t="shared" ca="1" si="97"/>
        <v/>
      </c>
      <c r="C403" s="99"/>
      <c r="D403" s="67"/>
      <c r="E403" s="67"/>
      <c r="F403" s="68"/>
      <c r="G403" s="69"/>
      <c r="H403" s="70"/>
      <c r="I403" s="90" t="str">
        <f t="shared" si="96"/>
        <v/>
      </c>
      <c r="J403" s="57" t="str">
        <f t="shared" si="96"/>
        <v/>
      </c>
      <c r="L403" s="78"/>
      <c r="M403" s="78"/>
      <c r="N403" s="78"/>
      <c r="O403" s="78"/>
      <c r="P403" s="78"/>
      <c r="Q403" s="78"/>
      <c r="R403" s="76"/>
      <c r="S403" s="57" t="str">
        <f t="shared" si="98"/>
        <v/>
      </c>
      <c r="T403" s="81" t="str">
        <f t="shared" si="99"/>
        <v/>
      </c>
      <c r="U403" s="94" t="str">
        <f t="shared" si="100"/>
        <v/>
      </c>
      <c r="W403" s="44" t="str">
        <f t="shared" si="101"/>
        <v/>
      </c>
      <c r="X403" s="44" t="str">
        <f t="shared" si="102"/>
        <v/>
      </c>
      <c r="Y403" s="30" t="str">
        <f t="shared" ca="1" si="103"/>
        <v/>
      </c>
      <c r="Z403" s="30" t="str">
        <f t="shared" si="104"/>
        <v/>
      </c>
      <c r="AA403" s="30" t="str">
        <f t="shared" si="105"/>
        <v>N</v>
      </c>
      <c r="AB403" s="30" t="str">
        <f t="shared" si="106"/>
        <v/>
      </c>
      <c r="AC403" s="30" t="str">
        <f t="shared" si="107"/>
        <v/>
      </c>
      <c r="AD403" s="30" t="str">
        <f t="shared" si="108"/>
        <v/>
      </c>
      <c r="AE403" s="88" t="str">
        <f t="shared" si="109"/>
        <v/>
      </c>
      <c r="AF403" s="30" t="str">
        <f t="shared" si="110"/>
        <v/>
      </c>
      <c r="AG403" s="44" t="str">
        <f t="shared" si="111"/>
        <v/>
      </c>
      <c r="AH403" s="44" t="str">
        <f t="shared" si="111"/>
        <v/>
      </c>
      <c r="AI403" s="96" t="str">
        <f t="shared" si="111"/>
        <v/>
      </c>
    </row>
    <row r="404" spans="1:35" s="44" customFormat="1" x14ac:dyDescent="0.3">
      <c r="A404" s="65"/>
      <c r="B404" s="55" t="str">
        <f t="shared" ca="1" si="97"/>
        <v/>
      </c>
      <c r="C404" s="99"/>
      <c r="D404" s="67"/>
      <c r="E404" s="67"/>
      <c r="F404" s="68"/>
      <c r="G404" s="69"/>
      <c r="H404" s="70"/>
      <c r="I404" s="90" t="str">
        <f t="shared" si="96"/>
        <v/>
      </c>
      <c r="J404" s="57" t="str">
        <f t="shared" si="96"/>
        <v/>
      </c>
      <c r="L404" s="78"/>
      <c r="M404" s="78"/>
      <c r="N404" s="78"/>
      <c r="O404" s="78"/>
      <c r="P404" s="78"/>
      <c r="Q404" s="78"/>
      <c r="R404" s="76"/>
      <c r="S404" s="57" t="str">
        <f t="shared" si="98"/>
        <v/>
      </c>
      <c r="T404" s="81" t="str">
        <f t="shared" si="99"/>
        <v/>
      </c>
      <c r="U404" s="94" t="str">
        <f t="shared" si="100"/>
        <v/>
      </c>
      <c r="W404" s="44" t="str">
        <f t="shared" si="101"/>
        <v/>
      </c>
      <c r="X404" s="44" t="str">
        <f t="shared" si="102"/>
        <v/>
      </c>
      <c r="Y404" s="30" t="str">
        <f t="shared" ca="1" si="103"/>
        <v/>
      </c>
      <c r="Z404" s="30" t="str">
        <f t="shared" si="104"/>
        <v/>
      </c>
      <c r="AA404" s="30" t="str">
        <f t="shared" si="105"/>
        <v>N</v>
      </c>
      <c r="AB404" s="30" t="str">
        <f t="shared" si="106"/>
        <v/>
      </c>
      <c r="AC404" s="30" t="str">
        <f t="shared" si="107"/>
        <v/>
      </c>
      <c r="AD404" s="30" t="str">
        <f t="shared" si="108"/>
        <v/>
      </c>
      <c r="AE404" s="88" t="str">
        <f t="shared" si="109"/>
        <v/>
      </c>
      <c r="AF404" s="30" t="str">
        <f t="shared" si="110"/>
        <v/>
      </c>
      <c r="AG404" s="44" t="str">
        <f t="shared" si="111"/>
        <v/>
      </c>
      <c r="AH404" s="44" t="str">
        <f t="shared" si="111"/>
        <v/>
      </c>
      <c r="AI404" s="96" t="str">
        <f t="shared" si="111"/>
        <v/>
      </c>
    </row>
    <row r="405" spans="1:35" s="44" customFormat="1" x14ac:dyDescent="0.3">
      <c r="A405" s="65"/>
      <c r="B405" s="55" t="str">
        <f t="shared" ca="1" si="97"/>
        <v/>
      </c>
      <c r="C405" s="99"/>
      <c r="D405" s="67"/>
      <c r="E405" s="67"/>
      <c r="F405" s="68"/>
      <c r="G405" s="69"/>
      <c r="H405" s="70"/>
      <c r="I405" s="90" t="str">
        <f t="shared" si="96"/>
        <v/>
      </c>
      <c r="J405" s="57" t="str">
        <f t="shared" si="96"/>
        <v/>
      </c>
      <c r="L405" s="78"/>
      <c r="M405" s="78"/>
      <c r="N405" s="78"/>
      <c r="O405" s="78"/>
      <c r="P405" s="78"/>
      <c r="Q405" s="78"/>
      <c r="R405" s="76"/>
      <c r="S405" s="57" t="str">
        <f t="shared" si="98"/>
        <v/>
      </c>
      <c r="T405" s="81" t="str">
        <f t="shared" si="99"/>
        <v/>
      </c>
      <c r="U405" s="94" t="str">
        <f t="shared" si="100"/>
        <v/>
      </c>
      <c r="W405" s="44" t="str">
        <f t="shared" si="101"/>
        <v/>
      </c>
      <c r="X405" s="44" t="str">
        <f t="shared" si="102"/>
        <v/>
      </c>
      <c r="Y405" s="30" t="str">
        <f t="shared" ca="1" si="103"/>
        <v/>
      </c>
      <c r="Z405" s="30" t="str">
        <f t="shared" si="104"/>
        <v/>
      </c>
      <c r="AA405" s="30" t="str">
        <f t="shared" si="105"/>
        <v>N</v>
      </c>
      <c r="AB405" s="30" t="str">
        <f t="shared" si="106"/>
        <v/>
      </c>
      <c r="AC405" s="30" t="str">
        <f t="shared" si="107"/>
        <v/>
      </c>
      <c r="AD405" s="30" t="str">
        <f t="shared" si="108"/>
        <v/>
      </c>
      <c r="AE405" s="88" t="str">
        <f t="shared" si="109"/>
        <v/>
      </c>
      <c r="AF405" s="30" t="str">
        <f t="shared" si="110"/>
        <v/>
      </c>
      <c r="AG405" s="44" t="str">
        <f t="shared" si="111"/>
        <v/>
      </c>
      <c r="AH405" s="44" t="str">
        <f t="shared" si="111"/>
        <v/>
      </c>
      <c r="AI405" s="96" t="str">
        <f t="shared" si="111"/>
        <v/>
      </c>
    </row>
    <row r="406" spans="1:35" s="44" customFormat="1" x14ac:dyDescent="0.3">
      <c r="A406" s="65"/>
      <c r="B406" s="55" t="str">
        <f t="shared" ca="1" si="97"/>
        <v/>
      </c>
      <c r="C406" s="99"/>
      <c r="D406" s="67"/>
      <c r="E406" s="67"/>
      <c r="F406" s="68"/>
      <c r="G406" s="69"/>
      <c r="H406" s="70"/>
      <c r="I406" s="90" t="str">
        <f t="shared" ref="I406:J469" si="112">AE406</f>
        <v/>
      </c>
      <c r="J406" s="57" t="str">
        <f t="shared" si="112"/>
        <v/>
      </c>
      <c r="L406" s="78"/>
      <c r="M406" s="78"/>
      <c r="N406" s="78"/>
      <c r="O406" s="78"/>
      <c r="P406" s="78"/>
      <c r="Q406" s="78"/>
      <c r="R406" s="76"/>
      <c r="S406" s="57" t="str">
        <f t="shared" si="98"/>
        <v/>
      </c>
      <c r="T406" s="81" t="str">
        <f t="shared" si="99"/>
        <v/>
      </c>
      <c r="U406" s="94" t="str">
        <f t="shared" si="100"/>
        <v/>
      </c>
      <c r="W406" s="44" t="str">
        <f t="shared" si="101"/>
        <v/>
      </c>
      <c r="X406" s="44" t="str">
        <f t="shared" si="102"/>
        <v/>
      </c>
      <c r="Y406" s="30" t="str">
        <f t="shared" ca="1" si="103"/>
        <v/>
      </c>
      <c r="Z406" s="30" t="str">
        <f t="shared" si="104"/>
        <v/>
      </c>
      <c r="AA406" s="30" t="str">
        <f t="shared" si="105"/>
        <v>N</v>
      </c>
      <c r="AB406" s="30" t="str">
        <f t="shared" si="106"/>
        <v/>
      </c>
      <c r="AC406" s="30" t="str">
        <f t="shared" si="107"/>
        <v/>
      </c>
      <c r="AD406" s="30" t="str">
        <f t="shared" si="108"/>
        <v/>
      </c>
      <c r="AE406" s="88" t="str">
        <f t="shared" si="109"/>
        <v/>
      </c>
      <c r="AF406" s="30" t="str">
        <f t="shared" si="110"/>
        <v/>
      </c>
      <c r="AG406" s="44" t="str">
        <f t="shared" si="111"/>
        <v/>
      </c>
      <c r="AH406" s="44" t="str">
        <f t="shared" si="111"/>
        <v/>
      </c>
      <c r="AI406" s="96" t="str">
        <f t="shared" si="111"/>
        <v/>
      </c>
    </row>
    <row r="407" spans="1:35" s="44" customFormat="1" x14ac:dyDescent="0.3">
      <c r="A407" s="65"/>
      <c r="B407" s="55" t="str">
        <f t="shared" ca="1" si="97"/>
        <v/>
      </c>
      <c r="C407" s="99"/>
      <c r="D407" s="67"/>
      <c r="E407" s="67"/>
      <c r="F407" s="68"/>
      <c r="G407" s="69"/>
      <c r="H407" s="70"/>
      <c r="I407" s="90" t="str">
        <f t="shared" si="112"/>
        <v/>
      </c>
      <c r="J407" s="57" t="str">
        <f t="shared" si="112"/>
        <v/>
      </c>
      <c r="L407" s="78"/>
      <c r="M407" s="78"/>
      <c r="N407" s="78"/>
      <c r="O407" s="78"/>
      <c r="P407" s="78"/>
      <c r="Q407" s="78"/>
      <c r="R407" s="76"/>
      <c r="S407" s="57" t="str">
        <f t="shared" si="98"/>
        <v/>
      </c>
      <c r="T407" s="81" t="str">
        <f t="shared" si="99"/>
        <v/>
      </c>
      <c r="U407" s="94" t="str">
        <f t="shared" si="100"/>
        <v/>
      </c>
      <c r="W407" s="44" t="str">
        <f t="shared" si="101"/>
        <v/>
      </c>
      <c r="X407" s="44" t="str">
        <f t="shared" si="102"/>
        <v/>
      </c>
      <c r="Y407" s="30" t="str">
        <f t="shared" ca="1" si="103"/>
        <v/>
      </c>
      <c r="Z407" s="30" t="str">
        <f t="shared" si="104"/>
        <v/>
      </c>
      <c r="AA407" s="30" t="str">
        <f t="shared" si="105"/>
        <v>N</v>
      </c>
      <c r="AB407" s="30" t="str">
        <f t="shared" si="106"/>
        <v/>
      </c>
      <c r="AC407" s="30" t="str">
        <f t="shared" si="107"/>
        <v/>
      </c>
      <c r="AD407" s="30" t="str">
        <f t="shared" si="108"/>
        <v/>
      </c>
      <c r="AE407" s="88" t="str">
        <f t="shared" si="109"/>
        <v/>
      </c>
      <c r="AF407" s="30" t="str">
        <f t="shared" si="110"/>
        <v/>
      </c>
      <c r="AG407" s="44" t="str">
        <f t="shared" si="111"/>
        <v/>
      </c>
      <c r="AH407" s="44" t="str">
        <f t="shared" si="111"/>
        <v/>
      </c>
      <c r="AI407" s="96" t="str">
        <f t="shared" si="111"/>
        <v/>
      </c>
    </row>
    <row r="408" spans="1:35" s="44" customFormat="1" x14ac:dyDescent="0.3">
      <c r="A408" s="65"/>
      <c r="B408" s="55" t="str">
        <f t="shared" ca="1" si="97"/>
        <v/>
      </c>
      <c r="C408" s="99"/>
      <c r="D408" s="67"/>
      <c r="E408" s="67"/>
      <c r="F408" s="68"/>
      <c r="G408" s="69"/>
      <c r="H408" s="70"/>
      <c r="I408" s="90" t="str">
        <f t="shared" si="112"/>
        <v/>
      </c>
      <c r="J408" s="57" t="str">
        <f t="shared" si="112"/>
        <v/>
      </c>
      <c r="L408" s="78"/>
      <c r="M408" s="78"/>
      <c r="N408" s="78"/>
      <c r="O408" s="78"/>
      <c r="P408" s="78"/>
      <c r="Q408" s="78"/>
      <c r="R408" s="76"/>
      <c r="S408" s="57" t="str">
        <f t="shared" si="98"/>
        <v/>
      </c>
      <c r="T408" s="81" t="str">
        <f t="shared" si="99"/>
        <v/>
      </c>
      <c r="U408" s="94" t="str">
        <f t="shared" si="100"/>
        <v/>
      </c>
      <c r="W408" s="44" t="str">
        <f t="shared" si="101"/>
        <v/>
      </c>
      <c r="X408" s="44" t="str">
        <f t="shared" si="102"/>
        <v/>
      </c>
      <c r="Y408" s="30" t="str">
        <f t="shared" ca="1" si="103"/>
        <v/>
      </c>
      <c r="Z408" s="30" t="str">
        <f t="shared" si="104"/>
        <v/>
      </c>
      <c r="AA408" s="30" t="str">
        <f t="shared" si="105"/>
        <v>N</v>
      </c>
      <c r="AB408" s="30" t="str">
        <f t="shared" si="106"/>
        <v/>
      </c>
      <c r="AC408" s="30" t="str">
        <f t="shared" si="107"/>
        <v/>
      </c>
      <c r="AD408" s="30" t="str">
        <f t="shared" si="108"/>
        <v/>
      </c>
      <c r="AE408" s="88" t="str">
        <f t="shared" si="109"/>
        <v/>
      </c>
      <c r="AF408" s="30" t="str">
        <f t="shared" si="110"/>
        <v/>
      </c>
      <c r="AG408" s="44" t="str">
        <f t="shared" si="111"/>
        <v/>
      </c>
      <c r="AH408" s="44" t="str">
        <f t="shared" si="111"/>
        <v/>
      </c>
      <c r="AI408" s="96" t="str">
        <f t="shared" si="111"/>
        <v/>
      </c>
    </row>
    <row r="409" spans="1:35" s="44" customFormat="1" x14ac:dyDescent="0.3">
      <c r="A409" s="65"/>
      <c r="B409" s="55" t="str">
        <f t="shared" ca="1" si="97"/>
        <v/>
      </c>
      <c r="C409" s="99"/>
      <c r="D409" s="67"/>
      <c r="E409" s="67"/>
      <c r="F409" s="68"/>
      <c r="G409" s="69"/>
      <c r="H409" s="70"/>
      <c r="I409" s="90" t="str">
        <f t="shared" si="112"/>
        <v/>
      </c>
      <c r="J409" s="57" t="str">
        <f t="shared" si="112"/>
        <v/>
      </c>
      <c r="L409" s="78"/>
      <c r="M409" s="78"/>
      <c r="N409" s="78"/>
      <c r="O409" s="78"/>
      <c r="P409" s="78"/>
      <c r="Q409" s="78"/>
      <c r="R409" s="76"/>
      <c r="S409" s="57" t="str">
        <f t="shared" si="98"/>
        <v/>
      </c>
      <c r="T409" s="81" t="str">
        <f t="shared" si="99"/>
        <v/>
      </c>
      <c r="U409" s="94" t="str">
        <f t="shared" si="100"/>
        <v/>
      </c>
      <c r="W409" s="44" t="str">
        <f t="shared" si="101"/>
        <v/>
      </c>
      <c r="X409" s="44" t="str">
        <f t="shared" si="102"/>
        <v/>
      </c>
      <c r="Y409" s="30" t="str">
        <f t="shared" ca="1" si="103"/>
        <v/>
      </c>
      <c r="Z409" s="30" t="str">
        <f t="shared" si="104"/>
        <v/>
      </c>
      <c r="AA409" s="30" t="str">
        <f t="shared" si="105"/>
        <v>N</v>
      </c>
      <c r="AB409" s="30" t="str">
        <f t="shared" si="106"/>
        <v/>
      </c>
      <c r="AC409" s="30" t="str">
        <f t="shared" si="107"/>
        <v/>
      </c>
      <c r="AD409" s="30" t="str">
        <f t="shared" si="108"/>
        <v/>
      </c>
      <c r="AE409" s="88" t="str">
        <f t="shared" si="109"/>
        <v/>
      </c>
      <c r="AF409" s="30" t="str">
        <f t="shared" si="110"/>
        <v/>
      </c>
      <c r="AG409" s="44" t="str">
        <f t="shared" si="111"/>
        <v/>
      </c>
      <c r="AH409" s="44" t="str">
        <f t="shared" si="111"/>
        <v/>
      </c>
      <c r="AI409" s="96" t="str">
        <f t="shared" si="111"/>
        <v/>
      </c>
    </row>
    <row r="410" spans="1:35" s="44" customFormat="1" x14ac:dyDescent="0.3">
      <c r="A410" s="65"/>
      <c r="B410" s="55" t="str">
        <f t="shared" ca="1" si="97"/>
        <v/>
      </c>
      <c r="C410" s="99"/>
      <c r="D410" s="67"/>
      <c r="E410" s="67"/>
      <c r="F410" s="68"/>
      <c r="G410" s="69"/>
      <c r="H410" s="70"/>
      <c r="I410" s="90" t="str">
        <f t="shared" si="112"/>
        <v/>
      </c>
      <c r="J410" s="57" t="str">
        <f t="shared" si="112"/>
        <v/>
      </c>
      <c r="L410" s="78"/>
      <c r="M410" s="78"/>
      <c r="N410" s="78"/>
      <c r="O410" s="78"/>
      <c r="P410" s="78"/>
      <c r="Q410" s="78"/>
      <c r="R410" s="76"/>
      <c r="S410" s="57" t="str">
        <f t="shared" si="98"/>
        <v/>
      </c>
      <c r="T410" s="81" t="str">
        <f t="shared" si="99"/>
        <v/>
      </c>
      <c r="U410" s="94" t="str">
        <f t="shared" si="100"/>
        <v/>
      </c>
      <c r="W410" s="44" t="str">
        <f t="shared" si="101"/>
        <v/>
      </c>
      <c r="X410" s="44" t="str">
        <f t="shared" si="102"/>
        <v/>
      </c>
      <c r="Y410" s="30" t="str">
        <f t="shared" ca="1" si="103"/>
        <v/>
      </c>
      <c r="Z410" s="30" t="str">
        <f t="shared" si="104"/>
        <v/>
      </c>
      <c r="AA410" s="30" t="str">
        <f t="shared" si="105"/>
        <v>N</v>
      </c>
      <c r="AB410" s="30" t="str">
        <f t="shared" si="106"/>
        <v/>
      </c>
      <c r="AC410" s="30" t="str">
        <f t="shared" si="107"/>
        <v/>
      </c>
      <c r="AD410" s="30" t="str">
        <f t="shared" si="108"/>
        <v/>
      </c>
      <c r="AE410" s="88" t="str">
        <f t="shared" si="109"/>
        <v/>
      </c>
      <c r="AF410" s="30" t="str">
        <f t="shared" si="110"/>
        <v/>
      </c>
      <c r="AG410" s="44" t="str">
        <f t="shared" si="111"/>
        <v/>
      </c>
      <c r="AH410" s="44" t="str">
        <f t="shared" si="111"/>
        <v/>
      </c>
      <c r="AI410" s="96" t="str">
        <f t="shared" si="111"/>
        <v/>
      </c>
    </row>
    <row r="411" spans="1:35" s="44" customFormat="1" x14ac:dyDescent="0.3">
      <c r="A411" s="65"/>
      <c r="B411" s="55" t="str">
        <f t="shared" ca="1" si="97"/>
        <v/>
      </c>
      <c r="C411" s="99"/>
      <c r="D411" s="67"/>
      <c r="E411" s="67"/>
      <c r="F411" s="68"/>
      <c r="G411" s="69"/>
      <c r="H411" s="70"/>
      <c r="I411" s="90" t="str">
        <f t="shared" si="112"/>
        <v/>
      </c>
      <c r="J411" s="57" t="str">
        <f t="shared" si="112"/>
        <v/>
      </c>
      <c r="L411" s="78"/>
      <c r="M411" s="78"/>
      <c r="N411" s="78"/>
      <c r="O411" s="78"/>
      <c r="P411" s="78"/>
      <c r="Q411" s="78"/>
      <c r="R411" s="76"/>
      <c r="S411" s="57" t="str">
        <f t="shared" si="98"/>
        <v/>
      </c>
      <c r="T411" s="81" t="str">
        <f t="shared" si="99"/>
        <v/>
      </c>
      <c r="U411" s="94" t="str">
        <f t="shared" si="100"/>
        <v/>
      </c>
      <c r="W411" s="44" t="str">
        <f t="shared" si="101"/>
        <v/>
      </c>
      <c r="X411" s="44" t="str">
        <f t="shared" si="102"/>
        <v/>
      </c>
      <c r="Y411" s="30" t="str">
        <f t="shared" ca="1" si="103"/>
        <v/>
      </c>
      <c r="Z411" s="30" t="str">
        <f t="shared" si="104"/>
        <v/>
      </c>
      <c r="AA411" s="30" t="str">
        <f t="shared" si="105"/>
        <v>N</v>
      </c>
      <c r="AB411" s="30" t="str">
        <f t="shared" si="106"/>
        <v/>
      </c>
      <c r="AC411" s="30" t="str">
        <f t="shared" si="107"/>
        <v/>
      </c>
      <c r="AD411" s="30" t="str">
        <f t="shared" si="108"/>
        <v/>
      </c>
      <c r="AE411" s="88" t="str">
        <f t="shared" si="109"/>
        <v/>
      </c>
      <c r="AF411" s="30" t="str">
        <f t="shared" si="110"/>
        <v/>
      </c>
      <c r="AG411" s="44" t="str">
        <f t="shared" si="111"/>
        <v/>
      </c>
      <c r="AH411" s="44" t="str">
        <f t="shared" si="111"/>
        <v/>
      </c>
      <c r="AI411" s="96" t="str">
        <f t="shared" si="111"/>
        <v/>
      </c>
    </row>
    <row r="412" spans="1:35" s="44" customFormat="1" x14ac:dyDescent="0.3">
      <c r="A412" s="65"/>
      <c r="B412" s="55" t="str">
        <f t="shared" ca="1" si="97"/>
        <v/>
      </c>
      <c r="C412" s="99"/>
      <c r="D412" s="67"/>
      <c r="E412" s="67"/>
      <c r="F412" s="68"/>
      <c r="G412" s="69"/>
      <c r="H412" s="70"/>
      <c r="I412" s="90" t="str">
        <f t="shared" si="112"/>
        <v/>
      </c>
      <c r="J412" s="57" t="str">
        <f t="shared" si="112"/>
        <v/>
      </c>
      <c r="L412" s="78"/>
      <c r="M412" s="78"/>
      <c r="N412" s="78"/>
      <c r="O412" s="78"/>
      <c r="P412" s="78"/>
      <c r="Q412" s="78"/>
      <c r="R412" s="76"/>
      <c r="S412" s="57" t="str">
        <f t="shared" si="98"/>
        <v/>
      </c>
      <c r="T412" s="81" t="str">
        <f t="shared" si="99"/>
        <v/>
      </c>
      <c r="U412" s="94" t="str">
        <f t="shared" si="100"/>
        <v/>
      </c>
      <c r="W412" s="44" t="str">
        <f t="shared" si="101"/>
        <v/>
      </c>
      <c r="X412" s="44" t="str">
        <f t="shared" si="102"/>
        <v/>
      </c>
      <c r="Y412" s="30" t="str">
        <f t="shared" ca="1" si="103"/>
        <v/>
      </c>
      <c r="Z412" s="30" t="str">
        <f t="shared" si="104"/>
        <v/>
      </c>
      <c r="AA412" s="30" t="str">
        <f t="shared" si="105"/>
        <v>N</v>
      </c>
      <c r="AB412" s="30" t="str">
        <f t="shared" si="106"/>
        <v/>
      </c>
      <c r="AC412" s="30" t="str">
        <f t="shared" si="107"/>
        <v/>
      </c>
      <c r="AD412" s="30" t="str">
        <f t="shared" si="108"/>
        <v/>
      </c>
      <c r="AE412" s="88" t="str">
        <f t="shared" si="109"/>
        <v/>
      </c>
      <c r="AF412" s="30" t="str">
        <f t="shared" si="110"/>
        <v/>
      </c>
      <c r="AG412" s="44" t="str">
        <f t="shared" si="111"/>
        <v/>
      </c>
      <c r="AH412" s="44" t="str">
        <f t="shared" si="111"/>
        <v/>
      </c>
      <c r="AI412" s="96" t="str">
        <f t="shared" si="111"/>
        <v/>
      </c>
    </row>
    <row r="413" spans="1:35" s="44" customFormat="1" x14ac:dyDescent="0.3">
      <c r="A413" s="65"/>
      <c r="B413" s="55" t="str">
        <f t="shared" ca="1" si="97"/>
        <v/>
      </c>
      <c r="C413" s="99"/>
      <c r="D413" s="67"/>
      <c r="E413" s="67"/>
      <c r="F413" s="68"/>
      <c r="G413" s="69"/>
      <c r="H413" s="70"/>
      <c r="I413" s="90" t="str">
        <f t="shared" si="112"/>
        <v/>
      </c>
      <c r="J413" s="57" t="str">
        <f t="shared" si="112"/>
        <v/>
      </c>
      <c r="L413" s="78"/>
      <c r="M413" s="78"/>
      <c r="N413" s="78"/>
      <c r="O413" s="78"/>
      <c r="P413" s="78"/>
      <c r="Q413" s="78"/>
      <c r="R413" s="76"/>
      <c r="S413" s="57" t="str">
        <f t="shared" si="98"/>
        <v/>
      </c>
      <c r="T413" s="81" t="str">
        <f t="shared" si="99"/>
        <v/>
      </c>
      <c r="U413" s="94" t="str">
        <f t="shared" si="100"/>
        <v/>
      </c>
      <c r="W413" s="44" t="str">
        <f t="shared" si="101"/>
        <v/>
      </c>
      <c r="X413" s="44" t="str">
        <f t="shared" si="102"/>
        <v/>
      </c>
      <c r="Y413" s="30" t="str">
        <f t="shared" ca="1" si="103"/>
        <v/>
      </c>
      <c r="Z413" s="30" t="str">
        <f t="shared" si="104"/>
        <v/>
      </c>
      <c r="AA413" s="30" t="str">
        <f t="shared" si="105"/>
        <v>N</v>
      </c>
      <c r="AB413" s="30" t="str">
        <f t="shared" si="106"/>
        <v/>
      </c>
      <c r="AC413" s="30" t="str">
        <f t="shared" si="107"/>
        <v/>
      </c>
      <c r="AD413" s="30" t="str">
        <f t="shared" si="108"/>
        <v/>
      </c>
      <c r="AE413" s="88" t="str">
        <f t="shared" si="109"/>
        <v/>
      </c>
      <c r="AF413" s="30" t="str">
        <f t="shared" si="110"/>
        <v/>
      </c>
      <c r="AG413" s="44" t="str">
        <f t="shared" si="111"/>
        <v/>
      </c>
      <c r="AH413" s="44" t="str">
        <f t="shared" si="111"/>
        <v/>
      </c>
      <c r="AI413" s="96" t="str">
        <f t="shared" si="111"/>
        <v/>
      </c>
    </row>
    <row r="414" spans="1:35" s="44" customFormat="1" x14ac:dyDescent="0.3">
      <c r="A414" s="65"/>
      <c r="B414" s="55" t="str">
        <f t="shared" ca="1" si="97"/>
        <v/>
      </c>
      <c r="C414" s="99"/>
      <c r="D414" s="67"/>
      <c r="E414" s="67"/>
      <c r="F414" s="68"/>
      <c r="G414" s="69"/>
      <c r="H414" s="70"/>
      <c r="I414" s="90" t="str">
        <f t="shared" si="112"/>
        <v/>
      </c>
      <c r="J414" s="57" t="str">
        <f t="shared" si="112"/>
        <v/>
      </c>
      <c r="L414" s="78"/>
      <c r="M414" s="78"/>
      <c r="N414" s="78"/>
      <c r="O414" s="78"/>
      <c r="P414" s="78"/>
      <c r="Q414" s="78"/>
      <c r="R414" s="76"/>
      <c r="S414" s="57" t="str">
        <f t="shared" si="98"/>
        <v/>
      </c>
      <c r="T414" s="81" t="str">
        <f t="shared" si="99"/>
        <v/>
      </c>
      <c r="U414" s="94" t="str">
        <f t="shared" si="100"/>
        <v/>
      </c>
      <c r="W414" s="44" t="str">
        <f t="shared" si="101"/>
        <v/>
      </c>
      <c r="X414" s="44" t="str">
        <f t="shared" si="102"/>
        <v/>
      </c>
      <c r="Y414" s="30" t="str">
        <f t="shared" ca="1" si="103"/>
        <v/>
      </c>
      <c r="Z414" s="30" t="str">
        <f t="shared" si="104"/>
        <v/>
      </c>
      <c r="AA414" s="30" t="str">
        <f t="shared" si="105"/>
        <v>N</v>
      </c>
      <c r="AB414" s="30" t="str">
        <f t="shared" si="106"/>
        <v/>
      </c>
      <c r="AC414" s="30" t="str">
        <f t="shared" si="107"/>
        <v/>
      </c>
      <c r="AD414" s="30" t="str">
        <f t="shared" si="108"/>
        <v/>
      </c>
      <c r="AE414" s="88" t="str">
        <f t="shared" si="109"/>
        <v/>
      </c>
      <c r="AF414" s="30" t="str">
        <f t="shared" si="110"/>
        <v/>
      </c>
      <c r="AG414" s="44" t="str">
        <f t="shared" si="111"/>
        <v/>
      </c>
      <c r="AH414" s="44" t="str">
        <f t="shared" si="111"/>
        <v/>
      </c>
      <c r="AI414" s="96" t="str">
        <f t="shared" si="111"/>
        <v/>
      </c>
    </row>
    <row r="415" spans="1:35" s="44" customFormat="1" x14ac:dyDescent="0.3">
      <c r="A415" s="65"/>
      <c r="B415" s="55" t="str">
        <f t="shared" ca="1" si="97"/>
        <v/>
      </c>
      <c r="C415" s="99"/>
      <c r="D415" s="67"/>
      <c r="E415" s="67"/>
      <c r="F415" s="68"/>
      <c r="G415" s="69"/>
      <c r="H415" s="70"/>
      <c r="I415" s="90" t="str">
        <f t="shared" si="112"/>
        <v/>
      </c>
      <c r="J415" s="57" t="str">
        <f t="shared" si="112"/>
        <v/>
      </c>
      <c r="L415" s="78"/>
      <c r="M415" s="78"/>
      <c r="N415" s="78"/>
      <c r="O415" s="78"/>
      <c r="P415" s="78"/>
      <c r="Q415" s="78"/>
      <c r="R415" s="76"/>
      <c r="S415" s="57" t="str">
        <f t="shared" si="98"/>
        <v/>
      </c>
      <c r="T415" s="81" t="str">
        <f t="shared" si="99"/>
        <v/>
      </c>
      <c r="U415" s="94" t="str">
        <f t="shared" si="100"/>
        <v/>
      </c>
      <c r="W415" s="44" t="str">
        <f t="shared" si="101"/>
        <v/>
      </c>
      <c r="X415" s="44" t="str">
        <f t="shared" si="102"/>
        <v/>
      </c>
      <c r="Y415" s="30" t="str">
        <f t="shared" ca="1" si="103"/>
        <v/>
      </c>
      <c r="Z415" s="30" t="str">
        <f t="shared" si="104"/>
        <v/>
      </c>
      <c r="AA415" s="30" t="str">
        <f t="shared" si="105"/>
        <v>N</v>
      </c>
      <c r="AB415" s="30" t="str">
        <f t="shared" si="106"/>
        <v/>
      </c>
      <c r="AC415" s="30" t="str">
        <f t="shared" si="107"/>
        <v/>
      </c>
      <c r="AD415" s="30" t="str">
        <f t="shared" si="108"/>
        <v/>
      </c>
      <c r="AE415" s="88" t="str">
        <f t="shared" si="109"/>
        <v/>
      </c>
      <c r="AF415" s="30" t="str">
        <f t="shared" si="110"/>
        <v/>
      </c>
      <c r="AG415" s="44" t="str">
        <f t="shared" si="111"/>
        <v/>
      </c>
      <c r="AH415" s="44" t="str">
        <f t="shared" si="111"/>
        <v/>
      </c>
      <c r="AI415" s="96" t="str">
        <f t="shared" si="111"/>
        <v/>
      </c>
    </row>
    <row r="416" spans="1:35" s="44" customFormat="1" x14ac:dyDescent="0.3">
      <c r="A416" s="65"/>
      <c r="B416" s="55" t="str">
        <f t="shared" ca="1" si="97"/>
        <v/>
      </c>
      <c r="C416" s="99"/>
      <c r="D416" s="67"/>
      <c r="E416" s="67"/>
      <c r="F416" s="68"/>
      <c r="G416" s="69"/>
      <c r="H416" s="70"/>
      <c r="I416" s="90" t="str">
        <f t="shared" si="112"/>
        <v/>
      </c>
      <c r="J416" s="57" t="str">
        <f t="shared" si="112"/>
        <v/>
      </c>
      <c r="L416" s="78"/>
      <c r="M416" s="78"/>
      <c r="N416" s="78"/>
      <c r="O416" s="78"/>
      <c r="P416" s="78"/>
      <c r="Q416" s="78"/>
      <c r="R416" s="76"/>
      <c r="S416" s="57" t="str">
        <f t="shared" si="98"/>
        <v/>
      </c>
      <c r="T416" s="81" t="str">
        <f t="shared" si="99"/>
        <v/>
      </c>
      <c r="U416" s="94" t="str">
        <f t="shared" si="100"/>
        <v/>
      </c>
      <c r="W416" s="44" t="str">
        <f t="shared" si="101"/>
        <v/>
      </c>
      <c r="X416" s="44" t="str">
        <f t="shared" si="102"/>
        <v/>
      </c>
      <c r="Y416" s="30" t="str">
        <f t="shared" ca="1" si="103"/>
        <v/>
      </c>
      <c r="Z416" s="30" t="str">
        <f t="shared" si="104"/>
        <v/>
      </c>
      <c r="AA416" s="30" t="str">
        <f t="shared" si="105"/>
        <v>N</v>
      </c>
      <c r="AB416" s="30" t="str">
        <f t="shared" si="106"/>
        <v/>
      </c>
      <c r="AC416" s="30" t="str">
        <f t="shared" si="107"/>
        <v/>
      </c>
      <c r="AD416" s="30" t="str">
        <f t="shared" si="108"/>
        <v/>
      </c>
      <c r="AE416" s="88" t="str">
        <f t="shared" si="109"/>
        <v/>
      </c>
      <c r="AF416" s="30" t="str">
        <f t="shared" si="110"/>
        <v/>
      </c>
      <c r="AG416" s="44" t="str">
        <f t="shared" si="111"/>
        <v/>
      </c>
      <c r="AH416" s="44" t="str">
        <f t="shared" si="111"/>
        <v/>
      </c>
      <c r="AI416" s="96" t="str">
        <f t="shared" si="111"/>
        <v/>
      </c>
    </row>
    <row r="417" spans="1:35" s="44" customFormat="1" x14ac:dyDescent="0.3">
      <c r="A417" s="65"/>
      <c r="B417" s="55" t="str">
        <f t="shared" ca="1" si="97"/>
        <v/>
      </c>
      <c r="C417" s="99"/>
      <c r="D417" s="67"/>
      <c r="E417" s="67"/>
      <c r="F417" s="68"/>
      <c r="G417" s="69"/>
      <c r="H417" s="70"/>
      <c r="I417" s="90" t="str">
        <f t="shared" si="112"/>
        <v/>
      </c>
      <c r="J417" s="57" t="str">
        <f t="shared" si="112"/>
        <v/>
      </c>
      <c r="L417" s="78"/>
      <c r="M417" s="78"/>
      <c r="N417" s="78"/>
      <c r="O417" s="78"/>
      <c r="P417" s="78"/>
      <c r="Q417" s="78"/>
      <c r="R417" s="76"/>
      <c r="S417" s="57" t="str">
        <f t="shared" si="98"/>
        <v/>
      </c>
      <c r="T417" s="81" t="str">
        <f t="shared" si="99"/>
        <v/>
      </c>
      <c r="U417" s="94" t="str">
        <f t="shared" si="100"/>
        <v/>
      </c>
      <c r="W417" s="44" t="str">
        <f t="shared" si="101"/>
        <v/>
      </c>
      <c r="X417" s="44" t="str">
        <f t="shared" si="102"/>
        <v/>
      </c>
      <c r="Y417" s="30" t="str">
        <f t="shared" ca="1" si="103"/>
        <v/>
      </c>
      <c r="Z417" s="30" t="str">
        <f t="shared" si="104"/>
        <v/>
      </c>
      <c r="AA417" s="30" t="str">
        <f t="shared" si="105"/>
        <v>N</v>
      </c>
      <c r="AB417" s="30" t="str">
        <f t="shared" si="106"/>
        <v/>
      </c>
      <c r="AC417" s="30" t="str">
        <f t="shared" si="107"/>
        <v/>
      </c>
      <c r="AD417" s="30" t="str">
        <f t="shared" si="108"/>
        <v/>
      </c>
      <c r="AE417" s="88" t="str">
        <f t="shared" si="109"/>
        <v/>
      </c>
      <c r="AF417" s="30" t="str">
        <f t="shared" si="110"/>
        <v/>
      </c>
      <c r="AG417" s="44" t="str">
        <f t="shared" si="111"/>
        <v/>
      </c>
      <c r="AH417" s="44" t="str">
        <f t="shared" si="111"/>
        <v/>
      </c>
      <c r="AI417" s="96" t="str">
        <f t="shared" si="111"/>
        <v/>
      </c>
    </row>
    <row r="418" spans="1:35" s="44" customFormat="1" x14ac:dyDescent="0.3">
      <c r="A418" s="65"/>
      <c r="B418" s="55" t="str">
        <f t="shared" ca="1" si="97"/>
        <v/>
      </c>
      <c r="C418" s="99"/>
      <c r="D418" s="67"/>
      <c r="E418" s="67"/>
      <c r="F418" s="68"/>
      <c r="G418" s="69"/>
      <c r="H418" s="70"/>
      <c r="I418" s="90" t="str">
        <f t="shared" si="112"/>
        <v/>
      </c>
      <c r="J418" s="57" t="str">
        <f t="shared" si="112"/>
        <v/>
      </c>
      <c r="L418" s="78"/>
      <c r="M418" s="78"/>
      <c r="N418" s="78"/>
      <c r="O418" s="78"/>
      <c r="P418" s="78"/>
      <c r="Q418" s="78"/>
      <c r="R418" s="76"/>
      <c r="S418" s="57" t="str">
        <f t="shared" si="98"/>
        <v/>
      </c>
      <c r="T418" s="81" t="str">
        <f t="shared" si="99"/>
        <v/>
      </c>
      <c r="U418" s="94" t="str">
        <f t="shared" si="100"/>
        <v/>
      </c>
      <c r="W418" s="44" t="str">
        <f t="shared" si="101"/>
        <v/>
      </c>
      <c r="X418" s="44" t="str">
        <f t="shared" si="102"/>
        <v/>
      </c>
      <c r="Y418" s="30" t="str">
        <f t="shared" ca="1" si="103"/>
        <v/>
      </c>
      <c r="Z418" s="30" t="str">
        <f t="shared" si="104"/>
        <v/>
      </c>
      <c r="AA418" s="30" t="str">
        <f t="shared" si="105"/>
        <v>N</v>
      </c>
      <c r="AB418" s="30" t="str">
        <f t="shared" si="106"/>
        <v/>
      </c>
      <c r="AC418" s="30" t="str">
        <f t="shared" si="107"/>
        <v/>
      </c>
      <c r="AD418" s="30" t="str">
        <f t="shared" si="108"/>
        <v/>
      </c>
      <c r="AE418" s="88" t="str">
        <f t="shared" si="109"/>
        <v/>
      </c>
      <c r="AF418" s="30" t="str">
        <f t="shared" si="110"/>
        <v/>
      </c>
      <c r="AG418" s="44" t="str">
        <f t="shared" si="111"/>
        <v/>
      </c>
      <c r="AH418" s="44" t="str">
        <f t="shared" si="111"/>
        <v/>
      </c>
      <c r="AI418" s="96" t="str">
        <f t="shared" si="111"/>
        <v/>
      </c>
    </row>
    <row r="419" spans="1:35" s="44" customFormat="1" x14ac:dyDescent="0.3">
      <c r="A419" s="65"/>
      <c r="B419" s="55" t="str">
        <f t="shared" ca="1" si="97"/>
        <v/>
      </c>
      <c r="C419" s="99"/>
      <c r="D419" s="67"/>
      <c r="E419" s="67"/>
      <c r="F419" s="68"/>
      <c r="G419" s="69"/>
      <c r="H419" s="70"/>
      <c r="I419" s="90" t="str">
        <f t="shared" si="112"/>
        <v/>
      </c>
      <c r="J419" s="57" t="str">
        <f t="shared" si="112"/>
        <v/>
      </c>
      <c r="L419" s="78"/>
      <c r="M419" s="78"/>
      <c r="N419" s="78"/>
      <c r="O419" s="78"/>
      <c r="P419" s="78"/>
      <c r="Q419" s="78"/>
      <c r="R419" s="76"/>
      <c r="S419" s="57" t="str">
        <f t="shared" si="98"/>
        <v/>
      </c>
      <c r="T419" s="81" t="str">
        <f t="shared" si="99"/>
        <v/>
      </c>
      <c r="U419" s="94" t="str">
        <f t="shared" si="100"/>
        <v/>
      </c>
      <c r="W419" s="44" t="str">
        <f t="shared" si="101"/>
        <v/>
      </c>
      <c r="X419" s="44" t="str">
        <f t="shared" si="102"/>
        <v/>
      </c>
      <c r="Y419" s="30" t="str">
        <f t="shared" ca="1" si="103"/>
        <v/>
      </c>
      <c r="Z419" s="30" t="str">
        <f t="shared" si="104"/>
        <v/>
      </c>
      <c r="AA419" s="30" t="str">
        <f t="shared" si="105"/>
        <v>N</v>
      </c>
      <c r="AB419" s="30" t="str">
        <f t="shared" si="106"/>
        <v/>
      </c>
      <c r="AC419" s="30" t="str">
        <f t="shared" si="107"/>
        <v/>
      </c>
      <c r="AD419" s="30" t="str">
        <f t="shared" si="108"/>
        <v/>
      </c>
      <c r="AE419" s="88" t="str">
        <f t="shared" si="109"/>
        <v/>
      </c>
      <c r="AF419" s="30" t="str">
        <f t="shared" si="110"/>
        <v/>
      </c>
      <c r="AG419" s="44" t="str">
        <f t="shared" si="111"/>
        <v/>
      </c>
      <c r="AH419" s="44" t="str">
        <f t="shared" si="111"/>
        <v/>
      </c>
      <c r="AI419" s="96" t="str">
        <f t="shared" si="111"/>
        <v/>
      </c>
    </row>
    <row r="420" spans="1:35" s="44" customFormat="1" x14ac:dyDescent="0.3">
      <c r="A420" s="65"/>
      <c r="B420" s="55" t="str">
        <f t="shared" ca="1" si="97"/>
        <v/>
      </c>
      <c r="C420" s="99"/>
      <c r="D420" s="67"/>
      <c r="E420" s="67"/>
      <c r="F420" s="68"/>
      <c r="G420" s="69"/>
      <c r="H420" s="70"/>
      <c r="I420" s="90" t="str">
        <f t="shared" si="112"/>
        <v/>
      </c>
      <c r="J420" s="57" t="str">
        <f t="shared" si="112"/>
        <v/>
      </c>
      <c r="L420" s="78"/>
      <c r="M420" s="78"/>
      <c r="N420" s="78"/>
      <c r="O420" s="78"/>
      <c r="P420" s="78"/>
      <c r="Q420" s="78"/>
      <c r="R420" s="76"/>
      <c r="S420" s="57" t="str">
        <f t="shared" si="98"/>
        <v/>
      </c>
      <c r="T420" s="81" t="str">
        <f t="shared" si="99"/>
        <v/>
      </c>
      <c r="U420" s="94" t="str">
        <f t="shared" si="100"/>
        <v/>
      </c>
      <c r="W420" s="44" t="str">
        <f t="shared" si="101"/>
        <v/>
      </c>
      <c r="X420" s="44" t="str">
        <f t="shared" si="102"/>
        <v/>
      </c>
      <c r="Y420" s="30" t="str">
        <f t="shared" ca="1" si="103"/>
        <v/>
      </c>
      <c r="Z420" s="30" t="str">
        <f t="shared" si="104"/>
        <v/>
      </c>
      <c r="AA420" s="30" t="str">
        <f t="shared" si="105"/>
        <v>N</v>
      </c>
      <c r="AB420" s="30" t="str">
        <f t="shared" si="106"/>
        <v/>
      </c>
      <c r="AC420" s="30" t="str">
        <f t="shared" si="107"/>
        <v/>
      </c>
      <c r="AD420" s="30" t="str">
        <f t="shared" si="108"/>
        <v/>
      </c>
      <c r="AE420" s="88" t="str">
        <f t="shared" si="109"/>
        <v/>
      </c>
      <c r="AF420" s="30" t="str">
        <f t="shared" si="110"/>
        <v/>
      </c>
      <c r="AG420" s="44" t="str">
        <f t="shared" si="111"/>
        <v/>
      </c>
      <c r="AH420" s="44" t="str">
        <f t="shared" si="111"/>
        <v/>
      </c>
      <c r="AI420" s="96" t="str">
        <f t="shared" si="111"/>
        <v/>
      </c>
    </row>
    <row r="421" spans="1:35" s="44" customFormat="1" x14ac:dyDescent="0.3">
      <c r="A421" s="65"/>
      <c r="B421" s="55" t="str">
        <f t="shared" ca="1" si="97"/>
        <v/>
      </c>
      <c r="C421" s="99"/>
      <c r="D421" s="67"/>
      <c r="E421" s="67"/>
      <c r="F421" s="68"/>
      <c r="G421" s="69"/>
      <c r="H421" s="70"/>
      <c r="I421" s="90" t="str">
        <f t="shared" si="112"/>
        <v/>
      </c>
      <c r="J421" s="57" t="str">
        <f t="shared" si="112"/>
        <v/>
      </c>
      <c r="L421" s="78"/>
      <c r="M421" s="78"/>
      <c r="N421" s="78"/>
      <c r="O421" s="78"/>
      <c r="P421" s="78"/>
      <c r="Q421" s="78"/>
      <c r="R421" s="76"/>
      <c r="S421" s="57" t="str">
        <f t="shared" si="98"/>
        <v/>
      </c>
      <c r="T421" s="81" t="str">
        <f t="shared" si="99"/>
        <v/>
      </c>
      <c r="U421" s="94" t="str">
        <f t="shared" si="100"/>
        <v/>
      </c>
      <c r="W421" s="44" t="str">
        <f t="shared" si="101"/>
        <v/>
      </c>
      <c r="X421" s="44" t="str">
        <f t="shared" si="102"/>
        <v/>
      </c>
      <c r="Y421" s="30" t="str">
        <f t="shared" ca="1" si="103"/>
        <v/>
      </c>
      <c r="Z421" s="30" t="str">
        <f t="shared" si="104"/>
        <v/>
      </c>
      <c r="AA421" s="30" t="str">
        <f t="shared" si="105"/>
        <v>N</v>
      </c>
      <c r="AB421" s="30" t="str">
        <f t="shared" si="106"/>
        <v/>
      </c>
      <c r="AC421" s="30" t="str">
        <f t="shared" si="107"/>
        <v/>
      </c>
      <c r="AD421" s="30" t="str">
        <f t="shared" si="108"/>
        <v/>
      </c>
      <c r="AE421" s="88" t="str">
        <f t="shared" si="109"/>
        <v/>
      </c>
      <c r="AF421" s="30" t="str">
        <f t="shared" si="110"/>
        <v/>
      </c>
      <c r="AG421" s="44" t="str">
        <f t="shared" si="111"/>
        <v/>
      </c>
      <c r="AH421" s="44" t="str">
        <f t="shared" si="111"/>
        <v/>
      </c>
      <c r="AI421" s="96" t="str">
        <f t="shared" si="111"/>
        <v/>
      </c>
    </row>
    <row r="422" spans="1:35" s="44" customFormat="1" x14ac:dyDescent="0.3">
      <c r="A422" s="65"/>
      <c r="B422" s="55" t="str">
        <f t="shared" ca="1" si="97"/>
        <v/>
      </c>
      <c r="C422" s="99"/>
      <c r="D422" s="67"/>
      <c r="E422" s="67"/>
      <c r="F422" s="68"/>
      <c r="G422" s="69"/>
      <c r="H422" s="70"/>
      <c r="I422" s="90" t="str">
        <f t="shared" si="112"/>
        <v/>
      </c>
      <c r="J422" s="57" t="str">
        <f t="shared" si="112"/>
        <v/>
      </c>
      <c r="L422" s="78"/>
      <c r="M422" s="78"/>
      <c r="N422" s="78"/>
      <c r="O422" s="78"/>
      <c r="P422" s="78"/>
      <c r="Q422" s="78"/>
      <c r="R422" s="76"/>
      <c r="S422" s="57" t="str">
        <f t="shared" si="98"/>
        <v/>
      </c>
      <c r="T422" s="81" t="str">
        <f t="shared" si="99"/>
        <v/>
      </c>
      <c r="U422" s="94" t="str">
        <f t="shared" si="100"/>
        <v/>
      </c>
      <c r="W422" s="44" t="str">
        <f t="shared" si="101"/>
        <v/>
      </c>
      <c r="X422" s="44" t="str">
        <f t="shared" si="102"/>
        <v/>
      </c>
      <c r="Y422" s="30" t="str">
        <f t="shared" ca="1" si="103"/>
        <v/>
      </c>
      <c r="Z422" s="30" t="str">
        <f t="shared" si="104"/>
        <v/>
      </c>
      <c r="AA422" s="30" t="str">
        <f t="shared" si="105"/>
        <v>N</v>
      </c>
      <c r="AB422" s="30" t="str">
        <f t="shared" si="106"/>
        <v/>
      </c>
      <c r="AC422" s="30" t="str">
        <f t="shared" si="107"/>
        <v/>
      </c>
      <c r="AD422" s="30" t="str">
        <f t="shared" si="108"/>
        <v/>
      </c>
      <c r="AE422" s="88" t="str">
        <f t="shared" si="109"/>
        <v/>
      </c>
      <c r="AF422" s="30" t="str">
        <f t="shared" si="110"/>
        <v/>
      </c>
      <c r="AG422" s="44" t="str">
        <f t="shared" si="111"/>
        <v/>
      </c>
      <c r="AH422" s="44" t="str">
        <f t="shared" si="111"/>
        <v/>
      </c>
      <c r="AI422" s="96" t="str">
        <f t="shared" si="111"/>
        <v/>
      </c>
    </row>
    <row r="423" spans="1:35" s="44" customFormat="1" x14ac:dyDescent="0.3">
      <c r="A423" s="65"/>
      <c r="B423" s="55" t="str">
        <f t="shared" ca="1" si="97"/>
        <v/>
      </c>
      <c r="C423" s="99"/>
      <c r="D423" s="67"/>
      <c r="E423" s="67"/>
      <c r="F423" s="68"/>
      <c r="G423" s="69"/>
      <c r="H423" s="70"/>
      <c r="I423" s="90" t="str">
        <f t="shared" si="112"/>
        <v/>
      </c>
      <c r="J423" s="57" t="str">
        <f t="shared" si="112"/>
        <v/>
      </c>
      <c r="L423" s="78"/>
      <c r="M423" s="78"/>
      <c r="N423" s="78"/>
      <c r="O423" s="78"/>
      <c r="P423" s="78"/>
      <c r="Q423" s="78"/>
      <c r="R423" s="76"/>
      <c r="S423" s="57" t="str">
        <f t="shared" si="98"/>
        <v/>
      </c>
      <c r="T423" s="81" t="str">
        <f t="shared" si="99"/>
        <v/>
      </c>
      <c r="U423" s="94" t="str">
        <f t="shared" si="100"/>
        <v/>
      </c>
      <c r="W423" s="44" t="str">
        <f t="shared" si="101"/>
        <v/>
      </c>
      <c r="X423" s="44" t="str">
        <f t="shared" si="102"/>
        <v/>
      </c>
      <c r="Y423" s="30" t="str">
        <f t="shared" ca="1" si="103"/>
        <v/>
      </c>
      <c r="Z423" s="30" t="str">
        <f t="shared" si="104"/>
        <v/>
      </c>
      <c r="AA423" s="30" t="str">
        <f t="shared" si="105"/>
        <v>N</v>
      </c>
      <c r="AB423" s="30" t="str">
        <f t="shared" si="106"/>
        <v/>
      </c>
      <c r="AC423" s="30" t="str">
        <f t="shared" si="107"/>
        <v/>
      </c>
      <c r="AD423" s="30" t="str">
        <f t="shared" si="108"/>
        <v/>
      </c>
      <c r="AE423" s="88" t="str">
        <f t="shared" si="109"/>
        <v/>
      </c>
      <c r="AF423" s="30" t="str">
        <f t="shared" si="110"/>
        <v/>
      </c>
      <c r="AG423" s="44" t="str">
        <f t="shared" si="111"/>
        <v/>
      </c>
      <c r="AH423" s="44" t="str">
        <f t="shared" si="111"/>
        <v/>
      </c>
      <c r="AI423" s="96" t="str">
        <f t="shared" si="111"/>
        <v/>
      </c>
    </row>
    <row r="424" spans="1:35" s="44" customFormat="1" x14ac:dyDescent="0.3">
      <c r="A424" s="65"/>
      <c r="B424" s="55" t="str">
        <f t="shared" ca="1" si="97"/>
        <v/>
      </c>
      <c r="C424" s="99"/>
      <c r="D424" s="67"/>
      <c r="E424" s="67"/>
      <c r="F424" s="68"/>
      <c r="G424" s="69"/>
      <c r="H424" s="70"/>
      <c r="I424" s="90" t="str">
        <f t="shared" si="112"/>
        <v/>
      </c>
      <c r="J424" s="57" t="str">
        <f t="shared" si="112"/>
        <v/>
      </c>
      <c r="L424" s="78"/>
      <c r="M424" s="78"/>
      <c r="N424" s="78"/>
      <c r="O424" s="78"/>
      <c r="P424" s="78"/>
      <c r="Q424" s="78"/>
      <c r="R424" s="76"/>
      <c r="S424" s="57" t="str">
        <f t="shared" si="98"/>
        <v/>
      </c>
      <c r="T424" s="81" t="str">
        <f t="shared" si="99"/>
        <v/>
      </c>
      <c r="U424" s="94" t="str">
        <f t="shared" si="100"/>
        <v/>
      </c>
      <c r="W424" s="44" t="str">
        <f t="shared" si="101"/>
        <v/>
      </c>
      <c r="X424" s="44" t="str">
        <f t="shared" si="102"/>
        <v/>
      </c>
      <c r="Y424" s="30" t="str">
        <f t="shared" ca="1" si="103"/>
        <v/>
      </c>
      <c r="Z424" s="30" t="str">
        <f t="shared" si="104"/>
        <v/>
      </c>
      <c r="AA424" s="30" t="str">
        <f t="shared" si="105"/>
        <v>N</v>
      </c>
      <c r="AB424" s="30" t="str">
        <f t="shared" si="106"/>
        <v/>
      </c>
      <c r="AC424" s="30" t="str">
        <f t="shared" si="107"/>
        <v/>
      </c>
      <c r="AD424" s="30" t="str">
        <f t="shared" si="108"/>
        <v/>
      </c>
      <c r="AE424" s="88" t="str">
        <f t="shared" si="109"/>
        <v/>
      </c>
      <c r="AF424" s="30" t="str">
        <f t="shared" si="110"/>
        <v/>
      </c>
      <c r="AG424" s="44" t="str">
        <f t="shared" si="111"/>
        <v/>
      </c>
      <c r="AH424" s="44" t="str">
        <f t="shared" si="111"/>
        <v/>
      </c>
      <c r="AI424" s="96" t="str">
        <f t="shared" si="111"/>
        <v/>
      </c>
    </row>
    <row r="425" spans="1:35" s="44" customFormat="1" x14ac:dyDescent="0.3">
      <c r="A425" s="65"/>
      <c r="B425" s="55" t="str">
        <f t="shared" ca="1" si="97"/>
        <v/>
      </c>
      <c r="C425" s="99"/>
      <c r="D425" s="67"/>
      <c r="E425" s="67"/>
      <c r="F425" s="68"/>
      <c r="G425" s="69"/>
      <c r="H425" s="70"/>
      <c r="I425" s="90" t="str">
        <f t="shared" si="112"/>
        <v/>
      </c>
      <c r="J425" s="57" t="str">
        <f t="shared" si="112"/>
        <v/>
      </c>
      <c r="L425" s="78"/>
      <c r="M425" s="78"/>
      <c r="N425" s="78"/>
      <c r="O425" s="78"/>
      <c r="P425" s="78"/>
      <c r="Q425" s="78"/>
      <c r="R425" s="76"/>
      <c r="S425" s="57" t="str">
        <f t="shared" si="98"/>
        <v/>
      </c>
      <c r="T425" s="81" t="str">
        <f t="shared" si="99"/>
        <v/>
      </c>
      <c r="U425" s="94" t="str">
        <f t="shared" si="100"/>
        <v/>
      </c>
      <c r="W425" s="44" t="str">
        <f t="shared" si="101"/>
        <v/>
      </c>
      <c r="X425" s="44" t="str">
        <f t="shared" si="102"/>
        <v/>
      </c>
      <c r="Y425" s="30" t="str">
        <f t="shared" ca="1" si="103"/>
        <v/>
      </c>
      <c r="Z425" s="30" t="str">
        <f t="shared" si="104"/>
        <v/>
      </c>
      <c r="AA425" s="30" t="str">
        <f t="shared" si="105"/>
        <v>N</v>
      </c>
      <c r="AB425" s="30" t="str">
        <f t="shared" si="106"/>
        <v/>
      </c>
      <c r="AC425" s="30" t="str">
        <f t="shared" si="107"/>
        <v/>
      </c>
      <c r="AD425" s="30" t="str">
        <f t="shared" si="108"/>
        <v/>
      </c>
      <c r="AE425" s="88" t="str">
        <f t="shared" si="109"/>
        <v/>
      </c>
      <c r="AF425" s="30" t="str">
        <f t="shared" si="110"/>
        <v/>
      </c>
      <c r="AG425" s="44" t="str">
        <f t="shared" si="111"/>
        <v/>
      </c>
      <c r="AH425" s="44" t="str">
        <f t="shared" si="111"/>
        <v/>
      </c>
      <c r="AI425" s="96" t="str">
        <f t="shared" si="111"/>
        <v/>
      </c>
    </row>
    <row r="426" spans="1:35" s="44" customFormat="1" x14ac:dyDescent="0.3">
      <c r="A426" s="65"/>
      <c r="B426" s="55" t="str">
        <f t="shared" ca="1" si="97"/>
        <v/>
      </c>
      <c r="C426" s="99"/>
      <c r="D426" s="67"/>
      <c r="E426" s="67"/>
      <c r="F426" s="68"/>
      <c r="G426" s="69"/>
      <c r="H426" s="70"/>
      <c r="I426" s="90" t="str">
        <f t="shared" si="112"/>
        <v/>
      </c>
      <c r="J426" s="57" t="str">
        <f t="shared" si="112"/>
        <v/>
      </c>
      <c r="L426" s="78"/>
      <c r="M426" s="78"/>
      <c r="N426" s="78"/>
      <c r="O426" s="78"/>
      <c r="P426" s="78"/>
      <c r="Q426" s="78"/>
      <c r="R426" s="76"/>
      <c r="S426" s="57" t="str">
        <f t="shared" si="98"/>
        <v/>
      </c>
      <c r="T426" s="81" t="str">
        <f t="shared" si="99"/>
        <v/>
      </c>
      <c r="U426" s="94" t="str">
        <f t="shared" si="100"/>
        <v/>
      </c>
      <c r="W426" s="44" t="str">
        <f t="shared" si="101"/>
        <v/>
      </c>
      <c r="X426" s="44" t="str">
        <f t="shared" si="102"/>
        <v/>
      </c>
      <c r="Y426" s="30" t="str">
        <f t="shared" ca="1" si="103"/>
        <v/>
      </c>
      <c r="Z426" s="30" t="str">
        <f t="shared" si="104"/>
        <v/>
      </c>
      <c r="AA426" s="30" t="str">
        <f t="shared" si="105"/>
        <v>N</v>
      </c>
      <c r="AB426" s="30" t="str">
        <f t="shared" si="106"/>
        <v/>
      </c>
      <c r="AC426" s="30" t="str">
        <f t="shared" si="107"/>
        <v/>
      </c>
      <c r="AD426" s="30" t="str">
        <f t="shared" si="108"/>
        <v/>
      </c>
      <c r="AE426" s="88" t="str">
        <f t="shared" si="109"/>
        <v/>
      </c>
      <c r="AF426" s="30" t="str">
        <f t="shared" si="110"/>
        <v/>
      </c>
      <c r="AG426" s="44" t="str">
        <f t="shared" si="111"/>
        <v/>
      </c>
      <c r="AH426" s="44" t="str">
        <f t="shared" si="111"/>
        <v/>
      </c>
      <c r="AI426" s="96" t="str">
        <f t="shared" si="111"/>
        <v/>
      </c>
    </row>
    <row r="427" spans="1:35" s="44" customFormat="1" x14ac:dyDescent="0.3">
      <c r="A427" s="65"/>
      <c r="B427" s="55" t="str">
        <f t="shared" ca="1" si="97"/>
        <v/>
      </c>
      <c r="C427" s="99"/>
      <c r="D427" s="67"/>
      <c r="E427" s="67"/>
      <c r="F427" s="68"/>
      <c r="G427" s="69"/>
      <c r="H427" s="70"/>
      <c r="I427" s="90" t="str">
        <f t="shared" si="112"/>
        <v/>
      </c>
      <c r="J427" s="57" t="str">
        <f t="shared" si="112"/>
        <v/>
      </c>
      <c r="L427" s="78"/>
      <c r="M427" s="78"/>
      <c r="N427" s="78"/>
      <c r="O427" s="78"/>
      <c r="P427" s="78"/>
      <c r="Q427" s="78"/>
      <c r="R427" s="76"/>
      <c r="S427" s="57" t="str">
        <f t="shared" si="98"/>
        <v/>
      </c>
      <c r="T427" s="81" t="str">
        <f t="shared" si="99"/>
        <v/>
      </c>
      <c r="U427" s="94" t="str">
        <f t="shared" si="100"/>
        <v/>
      </c>
      <c r="W427" s="44" t="str">
        <f t="shared" si="101"/>
        <v/>
      </c>
      <c r="X427" s="44" t="str">
        <f t="shared" si="102"/>
        <v/>
      </c>
      <c r="Y427" s="30" t="str">
        <f t="shared" ca="1" si="103"/>
        <v/>
      </c>
      <c r="Z427" s="30" t="str">
        <f t="shared" si="104"/>
        <v/>
      </c>
      <c r="AA427" s="30" t="str">
        <f t="shared" si="105"/>
        <v>N</v>
      </c>
      <c r="AB427" s="30" t="str">
        <f t="shared" si="106"/>
        <v/>
      </c>
      <c r="AC427" s="30" t="str">
        <f t="shared" si="107"/>
        <v/>
      </c>
      <c r="AD427" s="30" t="str">
        <f t="shared" si="108"/>
        <v/>
      </c>
      <c r="AE427" s="88" t="str">
        <f t="shared" si="109"/>
        <v/>
      </c>
      <c r="AF427" s="30" t="str">
        <f t="shared" si="110"/>
        <v/>
      </c>
      <c r="AG427" s="44" t="str">
        <f t="shared" si="111"/>
        <v/>
      </c>
      <c r="AH427" s="44" t="str">
        <f t="shared" si="111"/>
        <v/>
      </c>
      <c r="AI427" s="96" t="str">
        <f t="shared" si="111"/>
        <v/>
      </c>
    </row>
    <row r="428" spans="1:35" s="44" customFormat="1" x14ac:dyDescent="0.3">
      <c r="A428" s="65"/>
      <c r="B428" s="55" t="str">
        <f t="shared" ca="1" si="97"/>
        <v/>
      </c>
      <c r="C428" s="99"/>
      <c r="D428" s="67"/>
      <c r="E428" s="67"/>
      <c r="F428" s="68"/>
      <c r="G428" s="69"/>
      <c r="H428" s="70"/>
      <c r="I428" s="90" t="str">
        <f t="shared" si="112"/>
        <v/>
      </c>
      <c r="J428" s="57" t="str">
        <f t="shared" si="112"/>
        <v/>
      </c>
      <c r="L428" s="78"/>
      <c r="M428" s="78"/>
      <c r="N428" s="78"/>
      <c r="O428" s="78"/>
      <c r="P428" s="78"/>
      <c r="Q428" s="78"/>
      <c r="R428" s="76"/>
      <c r="S428" s="57" t="str">
        <f t="shared" si="98"/>
        <v/>
      </c>
      <c r="T428" s="81" t="str">
        <f t="shared" si="99"/>
        <v/>
      </c>
      <c r="U428" s="94" t="str">
        <f t="shared" si="100"/>
        <v/>
      </c>
      <c r="W428" s="44" t="str">
        <f t="shared" si="101"/>
        <v/>
      </c>
      <c r="X428" s="44" t="str">
        <f t="shared" si="102"/>
        <v/>
      </c>
      <c r="Y428" s="30" t="str">
        <f t="shared" ca="1" si="103"/>
        <v/>
      </c>
      <c r="Z428" s="30" t="str">
        <f t="shared" si="104"/>
        <v/>
      </c>
      <c r="AA428" s="30" t="str">
        <f t="shared" si="105"/>
        <v>N</v>
      </c>
      <c r="AB428" s="30" t="str">
        <f t="shared" si="106"/>
        <v/>
      </c>
      <c r="AC428" s="30" t="str">
        <f t="shared" si="107"/>
        <v/>
      </c>
      <c r="AD428" s="30" t="str">
        <f t="shared" si="108"/>
        <v/>
      </c>
      <c r="AE428" s="88" t="str">
        <f t="shared" si="109"/>
        <v/>
      </c>
      <c r="AF428" s="30" t="str">
        <f t="shared" si="110"/>
        <v/>
      </c>
      <c r="AG428" s="44" t="str">
        <f t="shared" si="111"/>
        <v/>
      </c>
      <c r="AH428" s="44" t="str">
        <f t="shared" si="111"/>
        <v/>
      </c>
      <c r="AI428" s="96" t="str">
        <f t="shared" si="111"/>
        <v/>
      </c>
    </row>
    <row r="429" spans="1:35" s="44" customFormat="1" x14ac:dyDescent="0.3">
      <c r="A429" s="65"/>
      <c r="B429" s="55" t="str">
        <f t="shared" ca="1" si="97"/>
        <v/>
      </c>
      <c r="C429" s="99"/>
      <c r="D429" s="67"/>
      <c r="E429" s="67"/>
      <c r="F429" s="68"/>
      <c r="G429" s="69"/>
      <c r="H429" s="70"/>
      <c r="I429" s="90" t="str">
        <f t="shared" si="112"/>
        <v/>
      </c>
      <c r="J429" s="57" t="str">
        <f t="shared" si="112"/>
        <v/>
      </c>
      <c r="L429" s="78"/>
      <c r="M429" s="78"/>
      <c r="N429" s="78"/>
      <c r="O429" s="78"/>
      <c r="P429" s="78"/>
      <c r="Q429" s="78"/>
      <c r="R429" s="76"/>
      <c r="S429" s="57" t="str">
        <f t="shared" si="98"/>
        <v/>
      </c>
      <c r="T429" s="81" t="str">
        <f t="shared" si="99"/>
        <v/>
      </c>
      <c r="U429" s="94" t="str">
        <f t="shared" si="100"/>
        <v/>
      </c>
      <c r="W429" s="44" t="str">
        <f t="shared" si="101"/>
        <v/>
      </c>
      <c r="X429" s="44" t="str">
        <f t="shared" si="102"/>
        <v/>
      </c>
      <c r="Y429" s="30" t="str">
        <f t="shared" ca="1" si="103"/>
        <v/>
      </c>
      <c r="Z429" s="30" t="str">
        <f t="shared" si="104"/>
        <v/>
      </c>
      <c r="AA429" s="30" t="str">
        <f t="shared" si="105"/>
        <v>N</v>
      </c>
      <c r="AB429" s="30" t="str">
        <f t="shared" si="106"/>
        <v/>
      </c>
      <c r="AC429" s="30" t="str">
        <f t="shared" si="107"/>
        <v/>
      </c>
      <c r="AD429" s="30" t="str">
        <f t="shared" si="108"/>
        <v/>
      </c>
      <c r="AE429" s="88" t="str">
        <f t="shared" si="109"/>
        <v/>
      </c>
      <c r="AF429" s="30" t="str">
        <f t="shared" si="110"/>
        <v/>
      </c>
      <c r="AG429" s="44" t="str">
        <f t="shared" si="111"/>
        <v/>
      </c>
      <c r="AH429" s="44" t="str">
        <f t="shared" si="111"/>
        <v/>
      </c>
      <c r="AI429" s="96" t="str">
        <f t="shared" si="111"/>
        <v/>
      </c>
    </row>
    <row r="430" spans="1:35" s="44" customFormat="1" x14ac:dyDescent="0.3">
      <c r="A430" s="65"/>
      <c r="B430" s="55" t="str">
        <f t="shared" ca="1" si="97"/>
        <v/>
      </c>
      <c r="C430" s="99"/>
      <c r="D430" s="67"/>
      <c r="E430" s="67"/>
      <c r="F430" s="68"/>
      <c r="G430" s="69"/>
      <c r="H430" s="70"/>
      <c r="I430" s="90" t="str">
        <f t="shared" si="112"/>
        <v/>
      </c>
      <c r="J430" s="57" t="str">
        <f t="shared" si="112"/>
        <v/>
      </c>
      <c r="L430" s="78"/>
      <c r="M430" s="78"/>
      <c r="N430" s="78"/>
      <c r="O430" s="78"/>
      <c r="P430" s="78"/>
      <c r="Q430" s="78"/>
      <c r="R430" s="76"/>
      <c r="S430" s="57" t="str">
        <f t="shared" si="98"/>
        <v/>
      </c>
      <c r="T430" s="81" t="str">
        <f t="shared" si="99"/>
        <v/>
      </c>
      <c r="U430" s="94" t="str">
        <f t="shared" si="100"/>
        <v/>
      </c>
      <c r="W430" s="44" t="str">
        <f t="shared" si="101"/>
        <v/>
      </c>
      <c r="X430" s="44" t="str">
        <f t="shared" si="102"/>
        <v/>
      </c>
      <c r="Y430" s="30" t="str">
        <f t="shared" ca="1" si="103"/>
        <v/>
      </c>
      <c r="Z430" s="30" t="str">
        <f t="shared" si="104"/>
        <v/>
      </c>
      <c r="AA430" s="30" t="str">
        <f t="shared" si="105"/>
        <v>N</v>
      </c>
      <c r="AB430" s="30" t="str">
        <f t="shared" si="106"/>
        <v/>
      </c>
      <c r="AC430" s="30" t="str">
        <f t="shared" si="107"/>
        <v/>
      </c>
      <c r="AD430" s="30" t="str">
        <f t="shared" si="108"/>
        <v/>
      </c>
      <c r="AE430" s="88" t="str">
        <f t="shared" si="109"/>
        <v/>
      </c>
      <c r="AF430" s="30" t="str">
        <f t="shared" si="110"/>
        <v/>
      </c>
      <c r="AG430" s="44" t="str">
        <f t="shared" si="111"/>
        <v/>
      </c>
      <c r="AH430" s="44" t="str">
        <f t="shared" si="111"/>
        <v/>
      </c>
      <c r="AI430" s="96" t="str">
        <f t="shared" si="111"/>
        <v/>
      </c>
    </row>
    <row r="431" spans="1:35" s="44" customFormat="1" x14ac:dyDescent="0.3">
      <c r="A431" s="65"/>
      <c r="B431" s="55" t="str">
        <f t="shared" ca="1" si="97"/>
        <v/>
      </c>
      <c r="C431" s="99"/>
      <c r="D431" s="67"/>
      <c r="E431" s="67"/>
      <c r="F431" s="68"/>
      <c r="G431" s="69"/>
      <c r="H431" s="70"/>
      <c r="I431" s="90" t="str">
        <f t="shared" si="112"/>
        <v/>
      </c>
      <c r="J431" s="57" t="str">
        <f t="shared" si="112"/>
        <v/>
      </c>
      <c r="L431" s="78"/>
      <c r="M431" s="78"/>
      <c r="N431" s="78"/>
      <c r="O431" s="78"/>
      <c r="P431" s="78"/>
      <c r="Q431" s="78"/>
      <c r="R431" s="76"/>
      <c r="S431" s="57" t="str">
        <f t="shared" si="98"/>
        <v/>
      </c>
      <c r="T431" s="81" t="str">
        <f t="shared" si="99"/>
        <v/>
      </c>
      <c r="U431" s="94" t="str">
        <f t="shared" si="100"/>
        <v/>
      </c>
      <c r="W431" s="44" t="str">
        <f t="shared" si="101"/>
        <v/>
      </c>
      <c r="X431" s="44" t="str">
        <f t="shared" si="102"/>
        <v/>
      </c>
      <c r="Y431" s="30" t="str">
        <f t="shared" ca="1" si="103"/>
        <v/>
      </c>
      <c r="Z431" s="30" t="str">
        <f t="shared" si="104"/>
        <v/>
      </c>
      <c r="AA431" s="30" t="str">
        <f t="shared" si="105"/>
        <v>N</v>
      </c>
      <c r="AB431" s="30" t="str">
        <f t="shared" si="106"/>
        <v/>
      </c>
      <c r="AC431" s="30" t="str">
        <f t="shared" si="107"/>
        <v/>
      </c>
      <c r="AD431" s="30" t="str">
        <f t="shared" si="108"/>
        <v/>
      </c>
      <c r="AE431" s="88" t="str">
        <f t="shared" si="109"/>
        <v/>
      </c>
      <c r="AF431" s="30" t="str">
        <f t="shared" si="110"/>
        <v/>
      </c>
      <c r="AG431" s="44" t="str">
        <f t="shared" si="111"/>
        <v/>
      </c>
      <c r="AH431" s="44" t="str">
        <f t="shared" si="111"/>
        <v/>
      </c>
      <c r="AI431" s="96" t="str">
        <f t="shared" si="111"/>
        <v/>
      </c>
    </row>
    <row r="432" spans="1:35" s="44" customFormat="1" x14ac:dyDescent="0.3">
      <c r="A432" s="65"/>
      <c r="B432" s="55" t="str">
        <f t="shared" ca="1" si="97"/>
        <v/>
      </c>
      <c r="C432" s="99"/>
      <c r="D432" s="67"/>
      <c r="E432" s="67"/>
      <c r="F432" s="68"/>
      <c r="G432" s="69"/>
      <c r="H432" s="70"/>
      <c r="I432" s="90" t="str">
        <f t="shared" si="112"/>
        <v/>
      </c>
      <c r="J432" s="57" t="str">
        <f t="shared" si="112"/>
        <v/>
      </c>
      <c r="L432" s="78"/>
      <c r="M432" s="78"/>
      <c r="N432" s="78"/>
      <c r="O432" s="78"/>
      <c r="P432" s="78"/>
      <c r="Q432" s="78"/>
      <c r="R432" s="76"/>
      <c r="S432" s="57" t="str">
        <f t="shared" si="98"/>
        <v/>
      </c>
      <c r="T432" s="81" t="str">
        <f t="shared" si="99"/>
        <v/>
      </c>
      <c r="U432" s="94" t="str">
        <f t="shared" si="100"/>
        <v/>
      </c>
      <c r="W432" s="44" t="str">
        <f t="shared" si="101"/>
        <v/>
      </c>
      <c r="X432" s="44" t="str">
        <f t="shared" si="102"/>
        <v/>
      </c>
      <c r="Y432" s="30" t="str">
        <f t="shared" ca="1" si="103"/>
        <v/>
      </c>
      <c r="Z432" s="30" t="str">
        <f t="shared" si="104"/>
        <v/>
      </c>
      <c r="AA432" s="30" t="str">
        <f t="shared" si="105"/>
        <v>N</v>
      </c>
      <c r="AB432" s="30" t="str">
        <f t="shared" si="106"/>
        <v/>
      </c>
      <c r="AC432" s="30" t="str">
        <f t="shared" si="107"/>
        <v/>
      </c>
      <c r="AD432" s="30" t="str">
        <f t="shared" si="108"/>
        <v/>
      </c>
      <c r="AE432" s="88" t="str">
        <f t="shared" si="109"/>
        <v/>
      </c>
      <c r="AF432" s="30" t="str">
        <f t="shared" si="110"/>
        <v/>
      </c>
      <c r="AG432" s="44" t="str">
        <f t="shared" si="111"/>
        <v/>
      </c>
      <c r="AH432" s="44" t="str">
        <f t="shared" si="111"/>
        <v/>
      </c>
      <c r="AI432" s="96" t="str">
        <f t="shared" si="111"/>
        <v/>
      </c>
    </row>
    <row r="433" spans="1:35" s="44" customFormat="1" x14ac:dyDescent="0.3">
      <c r="A433" s="65"/>
      <c r="B433" s="55" t="str">
        <f t="shared" ca="1" si="97"/>
        <v/>
      </c>
      <c r="C433" s="99"/>
      <c r="D433" s="67"/>
      <c r="E433" s="67"/>
      <c r="F433" s="68"/>
      <c r="G433" s="69"/>
      <c r="H433" s="70"/>
      <c r="I433" s="90" t="str">
        <f t="shared" si="112"/>
        <v/>
      </c>
      <c r="J433" s="57" t="str">
        <f t="shared" si="112"/>
        <v/>
      </c>
      <c r="L433" s="78"/>
      <c r="M433" s="78"/>
      <c r="N433" s="78"/>
      <c r="O433" s="78"/>
      <c r="P433" s="78"/>
      <c r="Q433" s="78"/>
      <c r="R433" s="76"/>
      <c r="S433" s="57" t="str">
        <f t="shared" si="98"/>
        <v/>
      </c>
      <c r="T433" s="81" t="str">
        <f t="shared" si="99"/>
        <v/>
      </c>
      <c r="U433" s="94" t="str">
        <f t="shared" si="100"/>
        <v/>
      </c>
      <c r="W433" s="44" t="str">
        <f t="shared" si="101"/>
        <v/>
      </c>
      <c r="X433" s="44" t="str">
        <f t="shared" si="102"/>
        <v/>
      </c>
      <c r="Y433" s="30" t="str">
        <f t="shared" ca="1" si="103"/>
        <v/>
      </c>
      <c r="Z433" s="30" t="str">
        <f t="shared" si="104"/>
        <v/>
      </c>
      <c r="AA433" s="30" t="str">
        <f t="shared" si="105"/>
        <v>N</v>
      </c>
      <c r="AB433" s="30" t="str">
        <f t="shared" si="106"/>
        <v/>
      </c>
      <c r="AC433" s="30" t="str">
        <f t="shared" si="107"/>
        <v/>
      </c>
      <c r="AD433" s="30" t="str">
        <f t="shared" si="108"/>
        <v/>
      </c>
      <c r="AE433" s="88" t="str">
        <f t="shared" si="109"/>
        <v/>
      </c>
      <c r="AF433" s="30" t="str">
        <f t="shared" si="110"/>
        <v/>
      </c>
      <c r="AG433" s="44" t="str">
        <f t="shared" si="111"/>
        <v/>
      </c>
      <c r="AH433" s="44" t="str">
        <f t="shared" si="111"/>
        <v/>
      </c>
      <c r="AI433" s="96" t="str">
        <f t="shared" si="111"/>
        <v/>
      </c>
    </row>
    <row r="434" spans="1:35" s="44" customFormat="1" x14ac:dyDescent="0.3">
      <c r="A434" s="65"/>
      <c r="B434" s="55" t="str">
        <f t="shared" ca="1" si="97"/>
        <v/>
      </c>
      <c r="C434" s="99"/>
      <c r="D434" s="67"/>
      <c r="E434" s="67"/>
      <c r="F434" s="68"/>
      <c r="G434" s="69"/>
      <c r="H434" s="70"/>
      <c r="I434" s="90" t="str">
        <f t="shared" si="112"/>
        <v/>
      </c>
      <c r="J434" s="57" t="str">
        <f t="shared" si="112"/>
        <v/>
      </c>
      <c r="L434" s="78"/>
      <c r="M434" s="78"/>
      <c r="N434" s="78"/>
      <c r="O434" s="78"/>
      <c r="P434" s="78"/>
      <c r="Q434" s="78"/>
      <c r="R434" s="76"/>
      <c r="S434" s="57" t="str">
        <f t="shared" si="98"/>
        <v/>
      </c>
      <c r="T434" s="81" t="str">
        <f t="shared" si="99"/>
        <v/>
      </c>
      <c r="U434" s="94" t="str">
        <f t="shared" si="100"/>
        <v/>
      </c>
      <c r="W434" s="44" t="str">
        <f t="shared" si="101"/>
        <v/>
      </c>
      <c r="X434" s="44" t="str">
        <f t="shared" si="102"/>
        <v/>
      </c>
      <c r="Y434" s="30" t="str">
        <f t="shared" ca="1" si="103"/>
        <v/>
      </c>
      <c r="Z434" s="30" t="str">
        <f t="shared" si="104"/>
        <v/>
      </c>
      <c r="AA434" s="30" t="str">
        <f t="shared" si="105"/>
        <v>N</v>
      </c>
      <c r="AB434" s="30" t="str">
        <f t="shared" si="106"/>
        <v/>
      </c>
      <c r="AC434" s="30" t="str">
        <f t="shared" si="107"/>
        <v/>
      </c>
      <c r="AD434" s="30" t="str">
        <f t="shared" si="108"/>
        <v/>
      </c>
      <c r="AE434" s="88" t="str">
        <f t="shared" si="109"/>
        <v/>
      </c>
      <c r="AF434" s="30" t="str">
        <f t="shared" si="110"/>
        <v/>
      </c>
      <c r="AG434" s="44" t="str">
        <f t="shared" si="111"/>
        <v/>
      </c>
      <c r="AH434" s="44" t="str">
        <f t="shared" si="111"/>
        <v/>
      </c>
      <c r="AI434" s="96" t="str">
        <f t="shared" si="111"/>
        <v/>
      </c>
    </row>
    <row r="435" spans="1:35" s="44" customFormat="1" x14ac:dyDescent="0.3">
      <c r="A435" s="65"/>
      <c r="B435" s="55" t="str">
        <f t="shared" ca="1" si="97"/>
        <v/>
      </c>
      <c r="C435" s="99"/>
      <c r="D435" s="67"/>
      <c r="E435" s="67"/>
      <c r="F435" s="68"/>
      <c r="G435" s="69"/>
      <c r="H435" s="70"/>
      <c r="I435" s="90" t="str">
        <f t="shared" si="112"/>
        <v/>
      </c>
      <c r="J435" s="57" t="str">
        <f t="shared" si="112"/>
        <v/>
      </c>
      <c r="L435" s="78"/>
      <c r="M435" s="78"/>
      <c r="N435" s="78"/>
      <c r="O435" s="78"/>
      <c r="P435" s="78"/>
      <c r="Q435" s="78"/>
      <c r="R435" s="76"/>
      <c r="S435" s="57" t="str">
        <f t="shared" si="98"/>
        <v/>
      </c>
      <c r="T435" s="81" t="str">
        <f t="shared" si="99"/>
        <v/>
      </c>
      <c r="U435" s="94" t="str">
        <f t="shared" si="100"/>
        <v/>
      </c>
      <c r="W435" s="44" t="str">
        <f t="shared" si="101"/>
        <v/>
      </c>
      <c r="X435" s="44" t="str">
        <f t="shared" si="102"/>
        <v/>
      </c>
      <c r="Y435" s="30" t="str">
        <f t="shared" ca="1" si="103"/>
        <v/>
      </c>
      <c r="Z435" s="30" t="str">
        <f t="shared" si="104"/>
        <v/>
      </c>
      <c r="AA435" s="30" t="str">
        <f t="shared" si="105"/>
        <v>N</v>
      </c>
      <c r="AB435" s="30" t="str">
        <f t="shared" si="106"/>
        <v/>
      </c>
      <c r="AC435" s="30" t="str">
        <f t="shared" si="107"/>
        <v/>
      </c>
      <c r="AD435" s="30" t="str">
        <f t="shared" si="108"/>
        <v/>
      </c>
      <c r="AE435" s="88" t="str">
        <f t="shared" si="109"/>
        <v/>
      </c>
      <c r="AF435" s="30" t="str">
        <f t="shared" si="110"/>
        <v/>
      </c>
      <c r="AG435" s="44" t="str">
        <f t="shared" si="111"/>
        <v/>
      </c>
      <c r="AH435" s="44" t="str">
        <f t="shared" si="111"/>
        <v/>
      </c>
      <c r="AI435" s="96" t="str">
        <f t="shared" si="111"/>
        <v/>
      </c>
    </row>
    <row r="436" spans="1:35" s="44" customFormat="1" x14ac:dyDescent="0.3">
      <c r="A436" s="65"/>
      <c r="B436" s="55" t="str">
        <f t="shared" ca="1" si="97"/>
        <v/>
      </c>
      <c r="C436" s="99"/>
      <c r="D436" s="67"/>
      <c r="E436" s="67"/>
      <c r="F436" s="68"/>
      <c r="G436" s="69"/>
      <c r="H436" s="70"/>
      <c r="I436" s="90" t="str">
        <f t="shared" si="112"/>
        <v/>
      </c>
      <c r="J436" s="57" t="str">
        <f t="shared" si="112"/>
        <v/>
      </c>
      <c r="L436" s="78"/>
      <c r="M436" s="78"/>
      <c r="N436" s="78"/>
      <c r="O436" s="78"/>
      <c r="P436" s="78"/>
      <c r="Q436" s="78"/>
      <c r="R436" s="76"/>
      <c r="S436" s="57" t="str">
        <f t="shared" si="98"/>
        <v/>
      </c>
      <c r="T436" s="81" t="str">
        <f t="shared" si="99"/>
        <v/>
      </c>
      <c r="U436" s="94" t="str">
        <f t="shared" si="100"/>
        <v/>
      </c>
      <c r="W436" s="44" t="str">
        <f t="shared" si="101"/>
        <v/>
      </c>
      <c r="X436" s="44" t="str">
        <f t="shared" si="102"/>
        <v/>
      </c>
      <c r="Y436" s="30" t="str">
        <f t="shared" ca="1" si="103"/>
        <v/>
      </c>
      <c r="Z436" s="30" t="str">
        <f t="shared" si="104"/>
        <v/>
      </c>
      <c r="AA436" s="30" t="str">
        <f t="shared" si="105"/>
        <v>N</v>
      </c>
      <c r="AB436" s="30" t="str">
        <f t="shared" si="106"/>
        <v/>
      </c>
      <c r="AC436" s="30" t="str">
        <f t="shared" si="107"/>
        <v/>
      </c>
      <c r="AD436" s="30" t="str">
        <f t="shared" si="108"/>
        <v/>
      </c>
      <c r="AE436" s="88" t="str">
        <f t="shared" si="109"/>
        <v/>
      </c>
      <c r="AF436" s="30" t="str">
        <f t="shared" si="110"/>
        <v/>
      </c>
      <c r="AG436" s="44" t="str">
        <f t="shared" si="111"/>
        <v/>
      </c>
      <c r="AH436" s="44" t="str">
        <f t="shared" si="111"/>
        <v/>
      </c>
      <c r="AI436" s="96" t="str">
        <f t="shared" si="111"/>
        <v/>
      </c>
    </row>
    <row r="437" spans="1:35" s="44" customFormat="1" x14ac:dyDescent="0.3">
      <c r="A437" s="65"/>
      <c r="B437" s="55" t="str">
        <f t="shared" ca="1" si="97"/>
        <v/>
      </c>
      <c r="C437" s="99"/>
      <c r="D437" s="67"/>
      <c r="E437" s="67"/>
      <c r="F437" s="68"/>
      <c r="G437" s="69"/>
      <c r="H437" s="70"/>
      <c r="I437" s="90" t="str">
        <f t="shared" si="112"/>
        <v/>
      </c>
      <c r="J437" s="57" t="str">
        <f t="shared" si="112"/>
        <v/>
      </c>
      <c r="L437" s="78"/>
      <c r="M437" s="78"/>
      <c r="N437" s="78"/>
      <c r="O437" s="78"/>
      <c r="P437" s="78"/>
      <c r="Q437" s="78"/>
      <c r="R437" s="76"/>
      <c r="S437" s="57" t="str">
        <f t="shared" si="98"/>
        <v/>
      </c>
      <c r="T437" s="81" t="str">
        <f t="shared" si="99"/>
        <v/>
      </c>
      <c r="U437" s="94" t="str">
        <f t="shared" si="100"/>
        <v/>
      </c>
      <c r="W437" s="44" t="str">
        <f t="shared" si="101"/>
        <v/>
      </c>
      <c r="X437" s="44" t="str">
        <f t="shared" si="102"/>
        <v/>
      </c>
      <c r="Y437" s="30" t="str">
        <f t="shared" ca="1" si="103"/>
        <v/>
      </c>
      <c r="Z437" s="30" t="str">
        <f t="shared" si="104"/>
        <v/>
      </c>
      <c r="AA437" s="30" t="str">
        <f t="shared" si="105"/>
        <v>N</v>
      </c>
      <c r="AB437" s="30" t="str">
        <f t="shared" si="106"/>
        <v/>
      </c>
      <c r="AC437" s="30" t="str">
        <f t="shared" si="107"/>
        <v/>
      </c>
      <c r="AD437" s="30" t="str">
        <f t="shared" si="108"/>
        <v/>
      </c>
      <c r="AE437" s="88" t="str">
        <f t="shared" si="109"/>
        <v/>
      </c>
      <c r="AF437" s="30" t="str">
        <f t="shared" si="110"/>
        <v/>
      </c>
      <c r="AG437" s="44" t="str">
        <f t="shared" si="111"/>
        <v/>
      </c>
      <c r="AH437" s="44" t="str">
        <f t="shared" si="111"/>
        <v/>
      </c>
      <c r="AI437" s="96" t="str">
        <f t="shared" si="111"/>
        <v/>
      </c>
    </row>
    <row r="438" spans="1:35" s="44" customFormat="1" x14ac:dyDescent="0.3">
      <c r="A438" s="65"/>
      <c r="B438" s="55" t="str">
        <f t="shared" ca="1" si="97"/>
        <v/>
      </c>
      <c r="C438" s="99"/>
      <c r="D438" s="67"/>
      <c r="E438" s="67"/>
      <c r="F438" s="68"/>
      <c r="G438" s="69"/>
      <c r="H438" s="70"/>
      <c r="I438" s="90" t="str">
        <f t="shared" si="112"/>
        <v/>
      </c>
      <c r="J438" s="57" t="str">
        <f t="shared" si="112"/>
        <v/>
      </c>
      <c r="L438" s="78"/>
      <c r="M438" s="78"/>
      <c r="N438" s="78"/>
      <c r="O438" s="78"/>
      <c r="P438" s="78"/>
      <c r="Q438" s="78"/>
      <c r="R438" s="76"/>
      <c r="S438" s="57" t="str">
        <f t="shared" si="98"/>
        <v/>
      </c>
      <c r="T438" s="81" t="str">
        <f t="shared" si="99"/>
        <v/>
      </c>
      <c r="U438" s="94" t="str">
        <f t="shared" si="100"/>
        <v/>
      </c>
      <c r="W438" s="44" t="str">
        <f t="shared" si="101"/>
        <v/>
      </c>
      <c r="X438" s="44" t="str">
        <f t="shared" si="102"/>
        <v/>
      </c>
      <c r="Y438" s="30" t="str">
        <f t="shared" ca="1" si="103"/>
        <v/>
      </c>
      <c r="Z438" s="30" t="str">
        <f t="shared" si="104"/>
        <v/>
      </c>
      <c r="AA438" s="30" t="str">
        <f t="shared" si="105"/>
        <v>N</v>
      </c>
      <c r="AB438" s="30" t="str">
        <f t="shared" si="106"/>
        <v/>
      </c>
      <c r="AC438" s="30" t="str">
        <f t="shared" si="107"/>
        <v/>
      </c>
      <c r="AD438" s="30" t="str">
        <f t="shared" si="108"/>
        <v/>
      </c>
      <c r="AE438" s="88" t="str">
        <f t="shared" si="109"/>
        <v/>
      </c>
      <c r="AF438" s="30" t="str">
        <f t="shared" si="110"/>
        <v/>
      </c>
      <c r="AG438" s="44" t="str">
        <f t="shared" si="111"/>
        <v/>
      </c>
      <c r="AH438" s="44" t="str">
        <f t="shared" si="111"/>
        <v/>
      </c>
      <c r="AI438" s="96" t="str">
        <f t="shared" si="111"/>
        <v/>
      </c>
    </row>
    <row r="439" spans="1:35" s="44" customFormat="1" x14ac:dyDescent="0.3">
      <c r="A439" s="65"/>
      <c r="B439" s="55" t="str">
        <f t="shared" ca="1" si="97"/>
        <v/>
      </c>
      <c r="C439" s="99"/>
      <c r="D439" s="67"/>
      <c r="E439" s="67"/>
      <c r="F439" s="68"/>
      <c r="G439" s="69"/>
      <c r="H439" s="70"/>
      <c r="I439" s="90" t="str">
        <f t="shared" si="112"/>
        <v/>
      </c>
      <c r="J439" s="57" t="str">
        <f t="shared" si="112"/>
        <v/>
      </c>
      <c r="L439" s="78"/>
      <c r="M439" s="78"/>
      <c r="N439" s="78"/>
      <c r="O439" s="78"/>
      <c r="P439" s="78"/>
      <c r="Q439" s="78"/>
      <c r="R439" s="76"/>
      <c r="S439" s="57" t="str">
        <f t="shared" si="98"/>
        <v/>
      </c>
      <c r="T439" s="81" t="str">
        <f t="shared" si="99"/>
        <v/>
      </c>
      <c r="U439" s="94" t="str">
        <f t="shared" si="100"/>
        <v/>
      </c>
      <c r="W439" s="44" t="str">
        <f t="shared" si="101"/>
        <v/>
      </c>
      <c r="X439" s="44" t="str">
        <f t="shared" si="102"/>
        <v/>
      </c>
      <c r="Y439" s="30" t="str">
        <f t="shared" ca="1" si="103"/>
        <v/>
      </c>
      <c r="Z439" s="30" t="str">
        <f t="shared" si="104"/>
        <v/>
      </c>
      <c r="AA439" s="30" t="str">
        <f t="shared" si="105"/>
        <v>N</v>
      </c>
      <c r="AB439" s="30" t="str">
        <f t="shared" si="106"/>
        <v/>
      </c>
      <c r="AC439" s="30" t="str">
        <f t="shared" si="107"/>
        <v/>
      </c>
      <c r="AD439" s="30" t="str">
        <f t="shared" si="108"/>
        <v/>
      </c>
      <c r="AE439" s="88" t="str">
        <f t="shared" si="109"/>
        <v/>
      </c>
      <c r="AF439" s="30" t="str">
        <f t="shared" si="110"/>
        <v/>
      </c>
      <c r="AG439" s="44" t="str">
        <f t="shared" si="111"/>
        <v/>
      </c>
      <c r="AH439" s="44" t="str">
        <f t="shared" si="111"/>
        <v/>
      </c>
      <c r="AI439" s="96" t="str">
        <f t="shared" si="111"/>
        <v/>
      </c>
    </row>
    <row r="440" spans="1:35" s="44" customFormat="1" x14ac:dyDescent="0.3">
      <c r="A440" s="65"/>
      <c r="B440" s="55" t="str">
        <f t="shared" ca="1" si="97"/>
        <v/>
      </c>
      <c r="C440" s="99"/>
      <c r="D440" s="67"/>
      <c r="E440" s="67"/>
      <c r="F440" s="68"/>
      <c r="G440" s="69"/>
      <c r="H440" s="70"/>
      <c r="I440" s="90" t="str">
        <f t="shared" si="112"/>
        <v/>
      </c>
      <c r="J440" s="57" t="str">
        <f t="shared" si="112"/>
        <v/>
      </c>
      <c r="L440" s="78"/>
      <c r="M440" s="78"/>
      <c r="N440" s="78"/>
      <c r="O440" s="78"/>
      <c r="P440" s="78"/>
      <c r="Q440" s="78"/>
      <c r="R440" s="76"/>
      <c r="S440" s="57" t="str">
        <f t="shared" si="98"/>
        <v/>
      </c>
      <c r="T440" s="81" t="str">
        <f t="shared" si="99"/>
        <v/>
      </c>
      <c r="U440" s="94" t="str">
        <f t="shared" si="100"/>
        <v/>
      </c>
      <c r="W440" s="44" t="str">
        <f t="shared" si="101"/>
        <v/>
      </c>
      <c r="X440" s="44" t="str">
        <f t="shared" si="102"/>
        <v/>
      </c>
      <c r="Y440" s="30" t="str">
        <f t="shared" ca="1" si="103"/>
        <v/>
      </c>
      <c r="Z440" s="30" t="str">
        <f t="shared" si="104"/>
        <v/>
      </c>
      <c r="AA440" s="30" t="str">
        <f t="shared" si="105"/>
        <v>N</v>
      </c>
      <c r="AB440" s="30" t="str">
        <f t="shared" si="106"/>
        <v/>
      </c>
      <c r="AC440" s="30" t="str">
        <f t="shared" si="107"/>
        <v/>
      </c>
      <c r="AD440" s="30" t="str">
        <f t="shared" si="108"/>
        <v/>
      </c>
      <c r="AE440" s="88" t="str">
        <f t="shared" si="109"/>
        <v/>
      </c>
      <c r="AF440" s="30" t="str">
        <f t="shared" si="110"/>
        <v/>
      </c>
      <c r="AG440" s="44" t="str">
        <f t="shared" si="111"/>
        <v/>
      </c>
      <c r="AH440" s="44" t="str">
        <f t="shared" si="111"/>
        <v/>
      </c>
      <c r="AI440" s="96" t="str">
        <f t="shared" si="111"/>
        <v/>
      </c>
    </row>
    <row r="441" spans="1:35" s="44" customFormat="1" x14ac:dyDescent="0.3">
      <c r="A441" s="65"/>
      <c r="B441" s="55" t="str">
        <f t="shared" ca="1" si="97"/>
        <v/>
      </c>
      <c r="C441" s="99"/>
      <c r="D441" s="67"/>
      <c r="E441" s="67"/>
      <c r="F441" s="68"/>
      <c r="G441" s="69"/>
      <c r="H441" s="70"/>
      <c r="I441" s="90" t="str">
        <f t="shared" si="112"/>
        <v/>
      </c>
      <c r="J441" s="57" t="str">
        <f t="shared" si="112"/>
        <v/>
      </c>
      <c r="L441" s="78"/>
      <c r="M441" s="78"/>
      <c r="N441" s="78"/>
      <c r="O441" s="78"/>
      <c r="P441" s="78"/>
      <c r="Q441" s="78"/>
      <c r="R441" s="76"/>
      <c r="S441" s="57" t="str">
        <f t="shared" si="98"/>
        <v/>
      </c>
      <c r="T441" s="81" t="str">
        <f t="shared" si="99"/>
        <v/>
      </c>
      <c r="U441" s="94" t="str">
        <f t="shared" si="100"/>
        <v/>
      </c>
      <c r="W441" s="44" t="str">
        <f t="shared" si="101"/>
        <v/>
      </c>
      <c r="X441" s="44" t="str">
        <f t="shared" si="102"/>
        <v/>
      </c>
      <c r="Y441" s="30" t="str">
        <f t="shared" ca="1" si="103"/>
        <v/>
      </c>
      <c r="Z441" s="30" t="str">
        <f t="shared" si="104"/>
        <v/>
      </c>
      <c r="AA441" s="30" t="str">
        <f t="shared" si="105"/>
        <v>N</v>
      </c>
      <c r="AB441" s="30" t="str">
        <f t="shared" si="106"/>
        <v/>
      </c>
      <c r="AC441" s="30" t="str">
        <f t="shared" si="107"/>
        <v/>
      </c>
      <c r="AD441" s="30" t="str">
        <f t="shared" si="108"/>
        <v/>
      </c>
      <c r="AE441" s="88" t="str">
        <f t="shared" si="109"/>
        <v/>
      </c>
      <c r="AF441" s="30" t="str">
        <f t="shared" si="110"/>
        <v/>
      </c>
      <c r="AG441" s="44" t="str">
        <f t="shared" si="111"/>
        <v/>
      </c>
      <c r="AH441" s="44" t="str">
        <f t="shared" si="111"/>
        <v/>
      </c>
      <c r="AI441" s="96" t="str">
        <f t="shared" si="111"/>
        <v/>
      </c>
    </row>
    <row r="442" spans="1:35" s="44" customFormat="1" x14ac:dyDescent="0.3">
      <c r="A442" s="65"/>
      <c r="B442" s="55" t="str">
        <f t="shared" ca="1" si="97"/>
        <v/>
      </c>
      <c r="C442" s="99"/>
      <c r="D442" s="67"/>
      <c r="E442" s="67"/>
      <c r="F442" s="68"/>
      <c r="G442" s="69"/>
      <c r="H442" s="70"/>
      <c r="I442" s="90" t="str">
        <f t="shared" si="112"/>
        <v/>
      </c>
      <c r="J442" s="57" t="str">
        <f t="shared" si="112"/>
        <v/>
      </c>
      <c r="L442" s="78"/>
      <c r="M442" s="78"/>
      <c r="N442" s="78"/>
      <c r="O442" s="78"/>
      <c r="P442" s="78"/>
      <c r="Q442" s="78"/>
      <c r="R442" s="76"/>
      <c r="S442" s="57" t="str">
        <f t="shared" si="98"/>
        <v/>
      </c>
      <c r="T442" s="81" t="str">
        <f t="shared" si="99"/>
        <v/>
      </c>
      <c r="U442" s="94" t="str">
        <f t="shared" si="100"/>
        <v/>
      </c>
      <c r="W442" s="44" t="str">
        <f t="shared" si="101"/>
        <v/>
      </c>
      <c r="X442" s="44" t="str">
        <f t="shared" si="102"/>
        <v/>
      </c>
      <c r="Y442" s="30" t="str">
        <f t="shared" ca="1" si="103"/>
        <v/>
      </c>
      <c r="Z442" s="30" t="str">
        <f t="shared" si="104"/>
        <v/>
      </c>
      <c r="AA442" s="30" t="str">
        <f t="shared" si="105"/>
        <v>N</v>
      </c>
      <c r="AB442" s="30" t="str">
        <f t="shared" si="106"/>
        <v/>
      </c>
      <c r="AC442" s="30" t="str">
        <f t="shared" si="107"/>
        <v/>
      </c>
      <c r="AD442" s="30" t="str">
        <f t="shared" si="108"/>
        <v/>
      </c>
      <c r="AE442" s="88" t="str">
        <f t="shared" si="109"/>
        <v/>
      </c>
      <c r="AF442" s="30" t="str">
        <f t="shared" si="110"/>
        <v/>
      </c>
      <c r="AG442" s="44" t="str">
        <f t="shared" si="111"/>
        <v/>
      </c>
      <c r="AH442" s="44" t="str">
        <f t="shared" si="111"/>
        <v/>
      </c>
      <c r="AI442" s="96" t="str">
        <f t="shared" si="111"/>
        <v/>
      </c>
    </row>
    <row r="443" spans="1:35" s="44" customFormat="1" x14ac:dyDescent="0.3">
      <c r="A443" s="65"/>
      <c r="B443" s="55" t="str">
        <f t="shared" ca="1" si="97"/>
        <v/>
      </c>
      <c r="C443" s="99"/>
      <c r="D443" s="67"/>
      <c r="E443" s="67"/>
      <c r="F443" s="68"/>
      <c r="G443" s="69"/>
      <c r="H443" s="70"/>
      <c r="I443" s="90" t="str">
        <f t="shared" si="112"/>
        <v/>
      </c>
      <c r="J443" s="57" t="str">
        <f t="shared" si="112"/>
        <v/>
      </c>
      <c r="L443" s="78"/>
      <c r="M443" s="78"/>
      <c r="N443" s="78"/>
      <c r="O443" s="78"/>
      <c r="P443" s="78"/>
      <c r="Q443" s="78"/>
      <c r="R443" s="76"/>
      <c r="S443" s="57" t="str">
        <f t="shared" si="98"/>
        <v/>
      </c>
      <c r="T443" s="81" t="str">
        <f t="shared" si="99"/>
        <v/>
      </c>
      <c r="U443" s="94" t="str">
        <f t="shared" si="100"/>
        <v/>
      </c>
      <c r="W443" s="44" t="str">
        <f t="shared" si="101"/>
        <v/>
      </c>
      <c r="X443" s="44" t="str">
        <f t="shared" si="102"/>
        <v/>
      </c>
      <c r="Y443" s="30" t="str">
        <f t="shared" ca="1" si="103"/>
        <v/>
      </c>
      <c r="Z443" s="30" t="str">
        <f t="shared" si="104"/>
        <v/>
      </c>
      <c r="AA443" s="30" t="str">
        <f t="shared" si="105"/>
        <v>N</v>
      </c>
      <c r="AB443" s="30" t="str">
        <f t="shared" si="106"/>
        <v/>
      </c>
      <c r="AC443" s="30" t="str">
        <f t="shared" si="107"/>
        <v/>
      </c>
      <c r="AD443" s="30" t="str">
        <f t="shared" si="108"/>
        <v/>
      </c>
      <c r="AE443" s="88" t="str">
        <f t="shared" si="109"/>
        <v/>
      </c>
      <c r="AF443" s="30" t="str">
        <f t="shared" si="110"/>
        <v/>
      </c>
      <c r="AG443" s="44" t="str">
        <f t="shared" si="111"/>
        <v/>
      </c>
      <c r="AH443" s="44" t="str">
        <f t="shared" si="111"/>
        <v/>
      </c>
      <c r="AI443" s="96" t="str">
        <f t="shared" si="111"/>
        <v/>
      </c>
    </row>
    <row r="444" spans="1:35" s="44" customFormat="1" x14ac:dyDescent="0.3">
      <c r="A444" s="65"/>
      <c r="B444" s="55" t="str">
        <f t="shared" ca="1" si="97"/>
        <v/>
      </c>
      <c r="C444" s="99"/>
      <c r="D444" s="67"/>
      <c r="E444" s="67"/>
      <c r="F444" s="68"/>
      <c r="G444" s="69"/>
      <c r="H444" s="70"/>
      <c r="I444" s="90" t="str">
        <f t="shared" si="112"/>
        <v/>
      </c>
      <c r="J444" s="57" t="str">
        <f t="shared" si="112"/>
        <v/>
      </c>
      <c r="L444" s="78"/>
      <c r="M444" s="78"/>
      <c r="N444" s="78"/>
      <c r="O444" s="78"/>
      <c r="P444" s="78"/>
      <c r="Q444" s="78"/>
      <c r="R444" s="76"/>
      <c r="S444" s="57" t="str">
        <f t="shared" si="98"/>
        <v/>
      </c>
      <c r="T444" s="81" t="str">
        <f t="shared" si="99"/>
        <v/>
      </c>
      <c r="U444" s="94" t="str">
        <f t="shared" si="100"/>
        <v/>
      </c>
      <c r="W444" s="44" t="str">
        <f t="shared" si="101"/>
        <v/>
      </c>
      <c r="X444" s="44" t="str">
        <f t="shared" si="102"/>
        <v/>
      </c>
      <c r="Y444" s="30" t="str">
        <f t="shared" ca="1" si="103"/>
        <v/>
      </c>
      <c r="Z444" s="30" t="str">
        <f t="shared" si="104"/>
        <v/>
      </c>
      <c r="AA444" s="30" t="str">
        <f t="shared" si="105"/>
        <v>N</v>
      </c>
      <c r="AB444" s="30" t="str">
        <f t="shared" si="106"/>
        <v/>
      </c>
      <c r="AC444" s="30" t="str">
        <f t="shared" si="107"/>
        <v/>
      </c>
      <c r="AD444" s="30" t="str">
        <f t="shared" si="108"/>
        <v/>
      </c>
      <c r="AE444" s="88" t="str">
        <f t="shared" si="109"/>
        <v/>
      </c>
      <c r="AF444" s="30" t="str">
        <f t="shared" si="110"/>
        <v/>
      </c>
      <c r="AG444" s="44" t="str">
        <f t="shared" si="111"/>
        <v/>
      </c>
      <c r="AH444" s="44" t="str">
        <f t="shared" si="111"/>
        <v/>
      </c>
      <c r="AI444" s="96" t="str">
        <f t="shared" si="111"/>
        <v/>
      </c>
    </row>
    <row r="445" spans="1:35" s="44" customFormat="1" x14ac:dyDescent="0.3">
      <c r="A445" s="65"/>
      <c r="B445" s="55" t="str">
        <f t="shared" ca="1" si="97"/>
        <v/>
      </c>
      <c r="C445" s="99"/>
      <c r="D445" s="67"/>
      <c r="E445" s="67"/>
      <c r="F445" s="68"/>
      <c r="G445" s="69"/>
      <c r="H445" s="70"/>
      <c r="I445" s="90" t="str">
        <f t="shared" si="112"/>
        <v/>
      </c>
      <c r="J445" s="57" t="str">
        <f t="shared" si="112"/>
        <v/>
      </c>
      <c r="L445" s="78"/>
      <c r="M445" s="78"/>
      <c r="N445" s="78"/>
      <c r="O445" s="78"/>
      <c r="P445" s="78"/>
      <c r="Q445" s="78"/>
      <c r="R445" s="76"/>
      <c r="S445" s="57" t="str">
        <f t="shared" si="98"/>
        <v/>
      </c>
      <c r="T445" s="81" t="str">
        <f t="shared" si="99"/>
        <v/>
      </c>
      <c r="U445" s="94" t="str">
        <f t="shared" si="100"/>
        <v/>
      </c>
      <c r="W445" s="44" t="str">
        <f t="shared" si="101"/>
        <v/>
      </c>
      <c r="X445" s="44" t="str">
        <f t="shared" si="102"/>
        <v/>
      </c>
      <c r="Y445" s="30" t="str">
        <f t="shared" ca="1" si="103"/>
        <v/>
      </c>
      <c r="Z445" s="30" t="str">
        <f t="shared" si="104"/>
        <v/>
      </c>
      <c r="AA445" s="30" t="str">
        <f t="shared" si="105"/>
        <v>N</v>
      </c>
      <c r="AB445" s="30" t="str">
        <f t="shared" si="106"/>
        <v/>
      </c>
      <c r="AC445" s="30" t="str">
        <f t="shared" si="107"/>
        <v/>
      </c>
      <c r="AD445" s="30" t="str">
        <f t="shared" si="108"/>
        <v/>
      </c>
      <c r="AE445" s="88" t="str">
        <f t="shared" si="109"/>
        <v/>
      </c>
      <c r="AF445" s="30" t="str">
        <f t="shared" si="110"/>
        <v/>
      </c>
      <c r="AG445" s="44" t="str">
        <f t="shared" si="111"/>
        <v/>
      </c>
      <c r="AH445" s="44" t="str">
        <f t="shared" si="111"/>
        <v/>
      </c>
      <c r="AI445" s="96" t="str">
        <f t="shared" si="111"/>
        <v/>
      </c>
    </row>
    <row r="446" spans="1:35" s="44" customFormat="1" x14ac:dyDescent="0.3">
      <c r="A446" s="65"/>
      <c r="B446" s="55" t="str">
        <f t="shared" ca="1" si="97"/>
        <v/>
      </c>
      <c r="C446" s="99"/>
      <c r="D446" s="67"/>
      <c r="E446" s="67"/>
      <c r="F446" s="68"/>
      <c r="G446" s="69"/>
      <c r="H446" s="70"/>
      <c r="I446" s="90" t="str">
        <f t="shared" si="112"/>
        <v/>
      </c>
      <c r="J446" s="57" t="str">
        <f t="shared" si="112"/>
        <v/>
      </c>
      <c r="L446" s="78"/>
      <c r="M446" s="78"/>
      <c r="N446" s="78"/>
      <c r="O446" s="78"/>
      <c r="P446" s="78"/>
      <c r="Q446" s="78"/>
      <c r="R446" s="76"/>
      <c r="S446" s="57" t="str">
        <f t="shared" si="98"/>
        <v/>
      </c>
      <c r="T446" s="81" t="str">
        <f t="shared" si="99"/>
        <v/>
      </c>
      <c r="U446" s="94" t="str">
        <f t="shared" si="100"/>
        <v/>
      </c>
      <c r="W446" s="44" t="str">
        <f t="shared" si="101"/>
        <v/>
      </c>
      <c r="X446" s="44" t="str">
        <f t="shared" si="102"/>
        <v/>
      </c>
      <c r="Y446" s="30" t="str">
        <f t="shared" ca="1" si="103"/>
        <v/>
      </c>
      <c r="Z446" s="30" t="str">
        <f t="shared" si="104"/>
        <v/>
      </c>
      <c r="AA446" s="30" t="str">
        <f t="shared" si="105"/>
        <v>N</v>
      </c>
      <c r="AB446" s="30" t="str">
        <f t="shared" si="106"/>
        <v/>
      </c>
      <c r="AC446" s="30" t="str">
        <f t="shared" si="107"/>
        <v/>
      </c>
      <c r="AD446" s="30" t="str">
        <f t="shared" si="108"/>
        <v/>
      </c>
      <c r="AE446" s="88" t="str">
        <f t="shared" si="109"/>
        <v/>
      </c>
      <c r="AF446" s="30" t="str">
        <f t="shared" si="110"/>
        <v/>
      </c>
      <c r="AG446" s="44" t="str">
        <f t="shared" si="111"/>
        <v/>
      </c>
      <c r="AH446" s="44" t="str">
        <f t="shared" si="111"/>
        <v/>
      </c>
      <c r="AI446" s="96" t="str">
        <f t="shared" si="111"/>
        <v/>
      </c>
    </row>
    <row r="447" spans="1:35" s="44" customFormat="1" x14ac:dyDescent="0.3">
      <c r="A447" s="65"/>
      <c r="B447" s="55" t="str">
        <f t="shared" ca="1" si="97"/>
        <v/>
      </c>
      <c r="C447" s="99"/>
      <c r="D447" s="67"/>
      <c r="E447" s="67"/>
      <c r="F447" s="68"/>
      <c r="G447" s="69"/>
      <c r="H447" s="70"/>
      <c r="I447" s="90" t="str">
        <f t="shared" si="112"/>
        <v/>
      </c>
      <c r="J447" s="57" t="str">
        <f t="shared" si="112"/>
        <v/>
      </c>
      <c r="L447" s="78"/>
      <c r="M447" s="78"/>
      <c r="N447" s="78"/>
      <c r="O447" s="78"/>
      <c r="P447" s="78"/>
      <c r="Q447" s="78"/>
      <c r="R447" s="76"/>
      <c r="S447" s="57" t="str">
        <f t="shared" si="98"/>
        <v/>
      </c>
      <c r="T447" s="81" t="str">
        <f t="shared" si="99"/>
        <v/>
      </c>
      <c r="U447" s="94" t="str">
        <f t="shared" si="100"/>
        <v/>
      </c>
      <c r="W447" s="44" t="str">
        <f t="shared" si="101"/>
        <v/>
      </c>
      <c r="X447" s="44" t="str">
        <f t="shared" si="102"/>
        <v/>
      </c>
      <c r="Y447" s="30" t="str">
        <f t="shared" ca="1" si="103"/>
        <v/>
      </c>
      <c r="Z447" s="30" t="str">
        <f t="shared" si="104"/>
        <v/>
      </c>
      <c r="AA447" s="30" t="str">
        <f t="shared" si="105"/>
        <v>N</v>
      </c>
      <c r="AB447" s="30" t="str">
        <f t="shared" si="106"/>
        <v/>
      </c>
      <c r="AC447" s="30" t="str">
        <f t="shared" si="107"/>
        <v/>
      </c>
      <c r="AD447" s="30" t="str">
        <f t="shared" si="108"/>
        <v/>
      </c>
      <c r="AE447" s="88" t="str">
        <f t="shared" si="109"/>
        <v/>
      </c>
      <c r="AF447" s="30" t="str">
        <f t="shared" si="110"/>
        <v/>
      </c>
      <c r="AG447" s="44" t="str">
        <f t="shared" si="111"/>
        <v/>
      </c>
      <c r="AH447" s="44" t="str">
        <f t="shared" si="111"/>
        <v/>
      </c>
      <c r="AI447" s="96" t="str">
        <f t="shared" si="111"/>
        <v/>
      </c>
    </row>
    <row r="448" spans="1:35" s="44" customFormat="1" x14ac:dyDescent="0.3">
      <c r="A448" s="65"/>
      <c r="B448" s="55" t="str">
        <f t="shared" ca="1" si="97"/>
        <v/>
      </c>
      <c r="C448" s="99"/>
      <c r="D448" s="67"/>
      <c r="E448" s="67"/>
      <c r="F448" s="68"/>
      <c r="G448" s="69"/>
      <c r="H448" s="70"/>
      <c r="I448" s="90" t="str">
        <f t="shared" si="112"/>
        <v/>
      </c>
      <c r="J448" s="57" t="str">
        <f t="shared" si="112"/>
        <v/>
      </c>
      <c r="L448" s="78"/>
      <c r="M448" s="78"/>
      <c r="N448" s="78"/>
      <c r="O448" s="78"/>
      <c r="P448" s="78"/>
      <c r="Q448" s="78"/>
      <c r="R448" s="76"/>
      <c r="S448" s="57" t="str">
        <f t="shared" si="98"/>
        <v/>
      </c>
      <c r="T448" s="81" t="str">
        <f t="shared" si="99"/>
        <v/>
      </c>
      <c r="U448" s="94" t="str">
        <f t="shared" si="100"/>
        <v/>
      </c>
      <c r="W448" s="44" t="str">
        <f t="shared" si="101"/>
        <v/>
      </c>
      <c r="X448" s="44" t="str">
        <f t="shared" si="102"/>
        <v/>
      </c>
      <c r="Y448" s="30" t="str">
        <f t="shared" ca="1" si="103"/>
        <v/>
      </c>
      <c r="Z448" s="30" t="str">
        <f t="shared" si="104"/>
        <v/>
      </c>
      <c r="AA448" s="30" t="str">
        <f t="shared" si="105"/>
        <v>N</v>
      </c>
      <c r="AB448" s="30" t="str">
        <f t="shared" si="106"/>
        <v/>
      </c>
      <c r="AC448" s="30" t="str">
        <f t="shared" si="107"/>
        <v/>
      </c>
      <c r="AD448" s="30" t="str">
        <f t="shared" si="108"/>
        <v/>
      </c>
      <c r="AE448" s="88" t="str">
        <f t="shared" si="109"/>
        <v/>
      </c>
      <c r="AF448" s="30" t="str">
        <f t="shared" si="110"/>
        <v/>
      </c>
      <c r="AG448" s="44" t="str">
        <f t="shared" si="111"/>
        <v/>
      </c>
      <c r="AH448" s="44" t="str">
        <f t="shared" si="111"/>
        <v/>
      </c>
      <c r="AI448" s="96" t="str">
        <f t="shared" si="111"/>
        <v/>
      </c>
    </row>
    <row r="449" spans="1:35" s="44" customFormat="1" x14ac:dyDescent="0.3">
      <c r="A449" s="65"/>
      <c r="B449" s="55" t="str">
        <f t="shared" ca="1" si="97"/>
        <v/>
      </c>
      <c r="C449" s="99"/>
      <c r="D449" s="67"/>
      <c r="E449" s="67"/>
      <c r="F449" s="68"/>
      <c r="G449" s="69"/>
      <c r="H449" s="70"/>
      <c r="I449" s="90" t="str">
        <f t="shared" si="112"/>
        <v/>
      </c>
      <c r="J449" s="57" t="str">
        <f t="shared" si="112"/>
        <v/>
      </c>
      <c r="L449" s="78"/>
      <c r="M449" s="78"/>
      <c r="N449" s="78"/>
      <c r="O449" s="78"/>
      <c r="P449" s="78"/>
      <c r="Q449" s="78"/>
      <c r="R449" s="76"/>
      <c r="S449" s="57" t="str">
        <f t="shared" si="98"/>
        <v/>
      </c>
      <c r="T449" s="81" t="str">
        <f t="shared" si="99"/>
        <v/>
      </c>
      <c r="U449" s="94" t="str">
        <f t="shared" si="100"/>
        <v/>
      </c>
      <c r="W449" s="44" t="str">
        <f t="shared" si="101"/>
        <v/>
      </c>
      <c r="X449" s="44" t="str">
        <f t="shared" si="102"/>
        <v/>
      </c>
      <c r="Y449" s="30" t="str">
        <f t="shared" ca="1" si="103"/>
        <v/>
      </c>
      <c r="Z449" s="30" t="str">
        <f t="shared" si="104"/>
        <v/>
      </c>
      <c r="AA449" s="30" t="str">
        <f t="shared" si="105"/>
        <v>N</v>
      </c>
      <c r="AB449" s="30" t="str">
        <f t="shared" si="106"/>
        <v/>
      </c>
      <c r="AC449" s="30" t="str">
        <f t="shared" si="107"/>
        <v/>
      </c>
      <c r="AD449" s="30" t="str">
        <f t="shared" si="108"/>
        <v/>
      </c>
      <c r="AE449" s="88" t="str">
        <f t="shared" si="109"/>
        <v/>
      </c>
      <c r="AF449" s="30" t="str">
        <f t="shared" si="110"/>
        <v/>
      </c>
      <c r="AG449" s="44" t="str">
        <f t="shared" si="111"/>
        <v/>
      </c>
      <c r="AH449" s="44" t="str">
        <f t="shared" si="111"/>
        <v/>
      </c>
      <c r="AI449" s="96" t="str">
        <f t="shared" si="111"/>
        <v/>
      </c>
    </row>
    <row r="450" spans="1:35" s="44" customFormat="1" x14ac:dyDescent="0.3">
      <c r="A450" s="65"/>
      <c r="B450" s="55" t="str">
        <f t="shared" ca="1" si="97"/>
        <v/>
      </c>
      <c r="C450" s="99"/>
      <c r="D450" s="67"/>
      <c r="E450" s="67"/>
      <c r="F450" s="68"/>
      <c r="G450" s="69"/>
      <c r="H450" s="70"/>
      <c r="I450" s="90" t="str">
        <f t="shared" si="112"/>
        <v/>
      </c>
      <c r="J450" s="57" t="str">
        <f t="shared" si="112"/>
        <v/>
      </c>
      <c r="L450" s="78"/>
      <c r="M450" s="78"/>
      <c r="N450" s="78"/>
      <c r="O450" s="78"/>
      <c r="P450" s="78"/>
      <c r="Q450" s="78"/>
      <c r="R450" s="76"/>
      <c r="S450" s="57" t="str">
        <f t="shared" si="98"/>
        <v/>
      </c>
      <c r="T450" s="81" t="str">
        <f t="shared" si="99"/>
        <v/>
      </c>
      <c r="U450" s="94" t="str">
        <f t="shared" si="100"/>
        <v/>
      </c>
      <c r="W450" s="44" t="str">
        <f t="shared" si="101"/>
        <v/>
      </c>
      <c r="X450" s="44" t="str">
        <f t="shared" si="102"/>
        <v/>
      </c>
      <c r="Y450" s="30" t="str">
        <f t="shared" ca="1" si="103"/>
        <v/>
      </c>
      <c r="Z450" s="30" t="str">
        <f t="shared" si="104"/>
        <v/>
      </c>
      <c r="AA450" s="30" t="str">
        <f t="shared" si="105"/>
        <v>N</v>
      </c>
      <c r="AB450" s="30" t="str">
        <f t="shared" si="106"/>
        <v/>
      </c>
      <c r="AC450" s="30" t="str">
        <f t="shared" si="107"/>
        <v/>
      </c>
      <c r="AD450" s="30" t="str">
        <f t="shared" si="108"/>
        <v/>
      </c>
      <c r="AE450" s="88" t="str">
        <f t="shared" si="109"/>
        <v/>
      </c>
      <c r="AF450" s="30" t="str">
        <f t="shared" si="110"/>
        <v/>
      </c>
      <c r="AG450" s="44" t="str">
        <f t="shared" si="111"/>
        <v/>
      </c>
      <c r="AH450" s="44" t="str">
        <f t="shared" si="111"/>
        <v/>
      </c>
      <c r="AI450" s="96" t="str">
        <f t="shared" si="111"/>
        <v/>
      </c>
    </row>
    <row r="451" spans="1:35" s="44" customFormat="1" x14ac:dyDescent="0.3">
      <c r="A451" s="65"/>
      <c r="B451" s="55" t="str">
        <f t="shared" ca="1" si="97"/>
        <v/>
      </c>
      <c r="C451" s="99"/>
      <c r="D451" s="67"/>
      <c r="E451" s="67"/>
      <c r="F451" s="68"/>
      <c r="G451" s="69"/>
      <c r="H451" s="70"/>
      <c r="I451" s="90" t="str">
        <f t="shared" si="112"/>
        <v/>
      </c>
      <c r="J451" s="57" t="str">
        <f t="shared" si="112"/>
        <v/>
      </c>
      <c r="L451" s="78"/>
      <c r="M451" s="78"/>
      <c r="N451" s="78"/>
      <c r="O451" s="78"/>
      <c r="P451" s="78"/>
      <c r="Q451" s="78"/>
      <c r="R451" s="76"/>
      <c r="S451" s="57" t="str">
        <f t="shared" si="98"/>
        <v/>
      </c>
      <c r="T451" s="81" t="str">
        <f t="shared" si="99"/>
        <v/>
      </c>
      <c r="U451" s="94" t="str">
        <f t="shared" si="100"/>
        <v/>
      </c>
      <c r="W451" s="44" t="str">
        <f t="shared" si="101"/>
        <v/>
      </c>
      <c r="X451" s="44" t="str">
        <f t="shared" si="102"/>
        <v/>
      </c>
      <c r="Y451" s="30" t="str">
        <f t="shared" ca="1" si="103"/>
        <v/>
      </c>
      <c r="Z451" s="30" t="str">
        <f t="shared" si="104"/>
        <v/>
      </c>
      <c r="AA451" s="30" t="str">
        <f t="shared" si="105"/>
        <v>N</v>
      </c>
      <c r="AB451" s="30" t="str">
        <f t="shared" si="106"/>
        <v/>
      </c>
      <c r="AC451" s="30" t="str">
        <f t="shared" si="107"/>
        <v/>
      </c>
      <c r="AD451" s="30" t="str">
        <f t="shared" si="108"/>
        <v/>
      </c>
      <c r="AE451" s="88" t="str">
        <f t="shared" si="109"/>
        <v/>
      </c>
      <c r="AF451" s="30" t="str">
        <f t="shared" si="110"/>
        <v/>
      </c>
      <c r="AG451" s="44" t="str">
        <f t="shared" si="111"/>
        <v/>
      </c>
      <c r="AH451" s="44" t="str">
        <f t="shared" si="111"/>
        <v/>
      </c>
      <c r="AI451" s="96" t="str">
        <f t="shared" si="111"/>
        <v/>
      </c>
    </row>
    <row r="452" spans="1:35" s="44" customFormat="1" x14ac:dyDescent="0.3">
      <c r="A452" s="65"/>
      <c r="B452" s="55" t="str">
        <f t="shared" ca="1" si="97"/>
        <v/>
      </c>
      <c r="C452" s="99"/>
      <c r="D452" s="67"/>
      <c r="E452" s="67"/>
      <c r="F452" s="68"/>
      <c r="G452" s="69"/>
      <c r="H452" s="70"/>
      <c r="I452" s="90" t="str">
        <f t="shared" si="112"/>
        <v/>
      </c>
      <c r="J452" s="57" t="str">
        <f t="shared" si="112"/>
        <v/>
      </c>
      <c r="L452" s="78"/>
      <c r="M452" s="78"/>
      <c r="N452" s="78"/>
      <c r="O452" s="78"/>
      <c r="P452" s="78"/>
      <c r="Q452" s="78"/>
      <c r="R452" s="76"/>
      <c r="S452" s="57" t="str">
        <f t="shared" si="98"/>
        <v/>
      </c>
      <c r="T452" s="81" t="str">
        <f t="shared" si="99"/>
        <v/>
      </c>
      <c r="U452" s="94" t="str">
        <f t="shared" si="100"/>
        <v/>
      </c>
      <c r="W452" s="44" t="str">
        <f t="shared" si="101"/>
        <v/>
      </c>
      <c r="X452" s="44" t="str">
        <f t="shared" si="102"/>
        <v/>
      </c>
      <c r="Y452" s="30" t="str">
        <f t="shared" ca="1" si="103"/>
        <v/>
      </c>
      <c r="Z452" s="30" t="str">
        <f t="shared" si="104"/>
        <v/>
      </c>
      <c r="AA452" s="30" t="str">
        <f t="shared" si="105"/>
        <v>N</v>
      </c>
      <c r="AB452" s="30" t="str">
        <f t="shared" si="106"/>
        <v/>
      </c>
      <c r="AC452" s="30" t="str">
        <f t="shared" si="107"/>
        <v/>
      </c>
      <c r="AD452" s="30" t="str">
        <f t="shared" si="108"/>
        <v/>
      </c>
      <c r="AE452" s="88" t="str">
        <f t="shared" si="109"/>
        <v/>
      </c>
      <c r="AF452" s="30" t="str">
        <f t="shared" si="110"/>
        <v/>
      </c>
      <c r="AG452" s="44" t="str">
        <f t="shared" si="111"/>
        <v/>
      </c>
      <c r="AH452" s="44" t="str">
        <f t="shared" si="111"/>
        <v/>
      </c>
      <c r="AI452" s="96" t="str">
        <f t="shared" si="111"/>
        <v/>
      </c>
    </row>
    <row r="453" spans="1:35" s="44" customFormat="1" x14ac:dyDescent="0.3">
      <c r="A453" s="65"/>
      <c r="B453" s="55" t="str">
        <f t="shared" ca="1" si="97"/>
        <v/>
      </c>
      <c r="C453" s="99"/>
      <c r="D453" s="67"/>
      <c r="E453" s="67"/>
      <c r="F453" s="68"/>
      <c r="G453" s="69"/>
      <c r="H453" s="70"/>
      <c r="I453" s="90" t="str">
        <f t="shared" si="112"/>
        <v/>
      </c>
      <c r="J453" s="57" t="str">
        <f t="shared" si="112"/>
        <v/>
      </c>
      <c r="L453" s="78"/>
      <c r="M453" s="78"/>
      <c r="N453" s="78"/>
      <c r="O453" s="78"/>
      <c r="P453" s="78"/>
      <c r="Q453" s="78"/>
      <c r="R453" s="76"/>
      <c r="S453" s="57" t="str">
        <f t="shared" si="98"/>
        <v/>
      </c>
      <c r="T453" s="81" t="str">
        <f t="shared" si="99"/>
        <v/>
      </c>
      <c r="U453" s="94" t="str">
        <f t="shared" si="100"/>
        <v/>
      </c>
      <c r="W453" s="44" t="str">
        <f t="shared" si="101"/>
        <v/>
      </c>
      <c r="X453" s="44" t="str">
        <f t="shared" si="102"/>
        <v/>
      </c>
      <c r="Y453" s="30" t="str">
        <f t="shared" ca="1" si="103"/>
        <v/>
      </c>
      <c r="Z453" s="30" t="str">
        <f t="shared" si="104"/>
        <v/>
      </c>
      <c r="AA453" s="30" t="str">
        <f t="shared" si="105"/>
        <v>N</v>
      </c>
      <c r="AB453" s="30" t="str">
        <f t="shared" si="106"/>
        <v/>
      </c>
      <c r="AC453" s="30" t="str">
        <f t="shared" si="107"/>
        <v/>
      </c>
      <c r="AD453" s="30" t="str">
        <f t="shared" si="108"/>
        <v/>
      </c>
      <c r="AE453" s="88" t="str">
        <f t="shared" si="109"/>
        <v/>
      </c>
      <c r="AF453" s="30" t="str">
        <f t="shared" si="110"/>
        <v/>
      </c>
      <c r="AG453" s="44" t="str">
        <f t="shared" si="111"/>
        <v/>
      </c>
      <c r="AH453" s="44" t="str">
        <f t="shared" si="111"/>
        <v/>
      </c>
      <c r="AI453" s="96" t="str">
        <f t="shared" si="111"/>
        <v/>
      </c>
    </row>
    <row r="454" spans="1:35" s="44" customFormat="1" x14ac:dyDescent="0.3">
      <c r="A454" s="65"/>
      <c r="B454" s="55" t="str">
        <f t="shared" ca="1" si="97"/>
        <v/>
      </c>
      <c r="C454" s="99"/>
      <c r="D454" s="67"/>
      <c r="E454" s="67"/>
      <c r="F454" s="68"/>
      <c r="G454" s="69"/>
      <c r="H454" s="70"/>
      <c r="I454" s="90" t="str">
        <f t="shared" si="112"/>
        <v/>
      </c>
      <c r="J454" s="57" t="str">
        <f t="shared" si="112"/>
        <v/>
      </c>
      <c r="L454" s="78"/>
      <c r="M454" s="78"/>
      <c r="N454" s="78"/>
      <c r="O454" s="78"/>
      <c r="P454" s="78"/>
      <c r="Q454" s="78"/>
      <c r="R454" s="76"/>
      <c r="S454" s="57" t="str">
        <f t="shared" si="98"/>
        <v/>
      </c>
      <c r="T454" s="81" t="str">
        <f t="shared" si="99"/>
        <v/>
      </c>
      <c r="U454" s="94" t="str">
        <f t="shared" si="100"/>
        <v/>
      </c>
      <c r="W454" s="44" t="str">
        <f t="shared" si="101"/>
        <v/>
      </c>
      <c r="X454" s="44" t="str">
        <f t="shared" si="102"/>
        <v/>
      </c>
      <c r="Y454" s="30" t="str">
        <f t="shared" ca="1" si="103"/>
        <v/>
      </c>
      <c r="Z454" s="30" t="str">
        <f t="shared" si="104"/>
        <v/>
      </c>
      <c r="AA454" s="30" t="str">
        <f t="shared" si="105"/>
        <v>N</v>
      </c>
      <c r="AB454" s="30" t="str">
        <f t="shared" si="106"/>
        <v/>
      </c>
      <c r="AC454" s="30" t="str">
        <f t="shared" si="107"/>
        <v/>
      </c>
      <c r="AD454" s="30" t="str">
        <f t="shared" si="108"/>
        <v/>
      </c>
      <c r="AE454" s="88" t="str">
        <f t="shared" si="109"/>
        <v/>
      </c>
      <c r="AF454" s="30" t="str">
        <f t="shared" si="110"/>
        <v/>
      </c>
      <c r="AG454" s="44" t="str">
        <f t="shared" si="111"/>
        <v/>
      </c>
      <c r="AH454" s="44" t="str">
        <f t="shared" si="111"/>
        <v/>
      </c>
      <c r="AI454" s="96" t="str">
        <f t="shared" si="111"/>
        <v/>
      </c>
    </row>
    <row r="455" spans="1:35" s="44" customFormat="1" x14ac:dyDescent="0.3">
      <c r="A455" s="65"/>
      <c r="B455" s="55" t="str">
        <f t="shared" ref="B455:B500" ca="1" si="113">Y455</f>
        <v/>
      </c>
      <c r="C455" s="99"/>
      <c r="D455" s="67"/>
      <c r="E455" s="67"/>
      <c r="F455" s="68"/>
      <c r="G455" s="69"/>
      <c r="H455" s="70"/>
      <c r="I455" s="90" t="str">
        <f t="shared" si="112"/>
        <v/>
      </c>
      <c r="J455" s="57" t="str">
        <f t="shared" si="112"/>
        <v/>
      </c>
      <c r="L455" s="78"/>
      <c r="M455" s="78"/>
      <c r="N455" s="78"/>
      <c r="O455" s="78"/>
      <c r="P455" s="78"/>
      <c r="Q455" s="78"/>
      <c r="R455" s="76"/>
      <c r="S455" s="57" t="str">
        <f t="shared" ref="S455:S500" si="114">IF(C455="","",
IF(OR(A449="x",RIGHT(C455,1)=":"),"",
IF(COUNTA(L455:Q455)&gt;1,"Invalid",
IF(L455="x",$L$6,IF(M455="x",$M$6,IF(N455="x",$N$6,IF(O455="x",$O$6,IF(P455="x",$P$6,IF(Q455="x",$Q$6,"")))))))))</f>
        <v/>
      </c>
      <c r="T455" s="81" t="str">
        <f t="shared" ref="T455:T500" si="115">IF(C455="","",IF(OR(S455="Invalid",ISERROR(VLOOKUP(J455,PRIFactor,2,FALSE))),"",VLOOKUP(J455,PRIFactor,2,FALSE)))</f>
        <v/>
      </c>
      <c r="U455" s="94" t="str">
        <f t="shared" ref="U455:U500" si="116">IF(OR(S455="Invalid",S455="",T455=""),"",T455*VLOOKUP(S455,RespFactor,2,FALSE))</f>
        <v/>
      </c>
      <c r="W455" s="44" t="str">
        <f t="shared" ref="W455:W500" si="117">IF(C455="","",$A$3)</f>
        <v/>
      </c>
      <c r="X455" s="44" t="str">
        <f t="shared" ref="X455:X500" si="118">IF(C455="","",IF(A455="x",C455,X454))</f>
        <v/>
      </c>
      <c r="Y455" s="30" t="str">
        <f t="shared" ref="Y455:Y500" ca="1" si="119">IF(C455="","",IF(ROW()=7,$A$3,
IF(AND(ROW()=8,G455&lt;&gt;"D"),$A$3&amp;"1",
IF(AND(ROW()=8,G459="D"),$A$3&amp;"0",
IF(OR(RIGHT(C455,1)=":",G455="D",A455="x"),
INDIRECT(ADDRESS(ROW()-1,COLUMN())),
$A$3&amp;VALUE(MID(INDIRECT(ADDRESS(ROW()-1,COLUMN())),3,3)+1))))))</f>
        <v/>
      </c>
      <c r="Z455" s="30" t="str">
        <f t="shared" ref="Z455:Z500" si="120">IF(C455="","",IF(A455="x","S",IF(RIGHT(C455,1)=":","SS","R")))</f>
        <v/>
      </c>
      <c r="AA455" s="30" t="str">
        <f t="shared" ref="AA455:AA500" si="121">IF(Z455&lt;&gt;"R","N",
        IF(G455="D","N","Y"))</f>
        <v>N</v>
      </c>
      <c r="AB455" s="30" t="str">
        <f t="shared" ref="AB455:AB500" si="122">IF(AA455="N","",D455)</f>
        <v/>
      </c>
      <c r="AC455" s="30" t="str">
        <f t="shared" ref="AC455:AC500" si="123">IF(AA455="N","",E455)</f>
        <v/>
      </c>
      <c r="AD455" s="30" t="str">
        <f t="shared" ref="AD455:AD500" si="124">IF(AA455="N","",IF(H455="Critical","x",0))</f>
        <v/>
      </c>
      <c r="AE455" s="88" t="str">
        <f t="shared" ref="AE455:AE500" si="125">IF(OR(AA455="N",C455=""),"",
  ROUND(MAX(MinScore,((3*MaxScore*E455^2)/(5*MaxRate^2))+
  ((2*MaxScore*E455)/(5*MaxRate))-
  ((3*MaxScore*D455^2)/(5*MaxRate^2))-
  ((2*MaxScore*D455)/(5*MaxRate))),3))</f>
        <v/>
      </c>
      <c r="AF455" s="30" t="str">
        <f t="shared" ref="AF455:AF500" si="126">IF(AA455="N","",IF(H455="Critical","C",VLOOKUP(E455/MaxRate,PRI,6)))</f>
        <v/>
      </c>
      <c r="AG455" s="44" t="str">
        <f t="shared" ref="AG455:AI500" si="127">S455</f>
        <v/>
      </c>
      <c r="AH455" s="44" t="str">
        <f t="shared" si="127"/>
        <v/>
      </c>
      <c r="AI455" s="96" t="str">
        <f t="shared" si="127"/>
        <v/>
      </c>
    </row>
    <row r="456" spans="1:35" s="44" customFormat="1" x14ac:dyDescent="0.3">
      <c r="A456" s="65"/>
      <c r="B456" s="55" t="str">
        <f t="shared" ca="1" si="113"/>
        <v/>
      </c>
      <c r="C456" s="99"/>
      <c r="D456" s="67"/>
      <c r="E456" s="67"/>
      <c r="F456" s="68"/>
      <c r="G456" s="69"/>
      <c r="H456" s="70"/>
      <c r="I456" s="90" t="str">
        <f t="shared" si="112"/>
        <v/>
      </c>
      <c r="J456" s="57" t="str">
        <f t="shared" si="112"/>
        <v/>
      </c>
      <c r="L456" s="78"/>
      <c r="M456" s="78"/>
      <c r="N456" s="78"/>
      <c r="O456" s="78"/>
      <c r="P456" s="78"/>
      <c r="Q456" s="78"/>
      <c r="R456" s="76"/>
      <c r="S456" s="57" t="str">
        <f t="shared" si="114"/>
        <v/>
      </c>
      <c r="T456" s="81" t="str">
        <f t="shared" si="115"/>
        <v/>
      </c>
      <c r="U456" s="94" t="str">
        <f t="shared" si="116"/>
        <v/>
      </c>
      <c r="W456" s="44" t="str">
        <f t="shared" si="117"/>
        <v/>
      </c>
      <c r="X456" s="44" t="str">
        <f t="shared" si="118"/>
        <v/>
      </c>
      <c r="Y456" s="30" t="str">
        <f t="shared" ca="1" si="119"/>
        <v/>
      </c>
      <c r="Z456" s="30" t="str">
        <f t="shared" si="120"/>
        <v/>
      </c>
      <c r="AA456" s="30" t="str">
        <f t="shared" si="121"/>
        <v>N</v>
      </c>
      <c r="AB456" s="30" t="str">
        <f t="shared" si="122"/>
        <v/>
      </c>
      <c r="AC456" s="30" t="str">
        <f t="shared" si="123"/>
        <v/>
      </c>
      <c r="AD456" s="30" t="str">
        <f t="shared" si="124"/>
        <v/>
      </c>
      <c r="AE456" s="88" t="str">
        <f t="shared" si="125"/>
        <v/>
      </c>
      <c r="AF456" s="30" t="str">
        <f t="shared" si="126"/>
        <v/>
      </c>
      <c r="AG456" s="44" t="str">
        <f t="shared" si="127"/>
        <v/>
      </c>
      <c r="AH456" s="44" t="str">
        <f t="shared" si="127"/>
        <v/>
      </c>
      <c r="AI456" s="96" t="str">
        <f t="shared" si="127"/>
        <v/>
      </c>
    </row>
    <row r="457" spans="1:35" s="44" customFormat="1" x14ac:dyDescent="0.3">
      <c r="A457" s="65"/>
      <c r="B457" s="55" t="str">
        <f t="shared" ca="1" si="113"/>
        <v/>
      </c>
      <c r="C457" s="99"/>
      <c r="D457" s="67"/>
      <c r="E457" s="67"/>
      <c r="F457" s="68"/>
      <c r="G457" s="69"/>
      <c r="H457" s="70"/>
      <c r="I457" s="90" t="str">
        <f t="shared" si="112"/>
        <v/>
      </c>
      <c r="J457" s="57" t="str">
        <f t="shared" si="112"/>
        <v/>
      </c>
      <c r="L457" s="78"/>
      <c r="M457" s="78"/>
      <c r="N457" s="78"/>
      <c r="O457" s="78"/>
      <c r="P457" s="78"/>
      <c r="Q457" s="78"/>
      <c r="R457" s="76"/>
      <c r="S457" s="57" t="str">
        <f t="shared" si="114"/>
        <v/>
      </c>
      <c r="T457" s="81" t="str">
        <f t="shared" si="115"/>
        <v/>
      </c>
      <c r="U457" s="94" t="str">
        <f t="shared" si="116"/>
        <v/>
      </c>
      <c r="W457" s="44" t="str">
        <f t="shared" si="117"/>
        <v/>
      </c>
      <c r="X457" s="44" t="str">
        <f t="shared" si="118"/>
        <v/>
      </c>
      <c r="Y457" s="30" t="str">
        <f t="shared" ca="1" si="119"/>
        <v/>
      </c>
      <c r="Z457" s="30" t="str">
        <f t="shared" si="120"/>
        <v/>
      </c>
      <c r="AA457" s="30" t="str">
        <f t="shared" si="121"/>
        <v>N</v>
      </c>
      <c r="AB457" s="30" t="str">
        <f t="shared" si="122"/>
        <v/>
      </c>
      <c r="AC457" s="30" t="str">
        <f t="shared" si="123"/>
        <v/>
      </c>
      <c r="AD457" s="30" t="str">
        <f t="shared" si="124"/>
        <v/>
      </c>
      <c r="AE457" s="88" t="str">
        <f t="shared" si="125"/>
        <v/>
      </c>
      <c r="AF457" s="30" t="str">
        <f t="shared" si="126"/>
        <v/>
      </c>
      <c r="AG457" s="44" t="str">
        <f t="shared" si="127"/>
        <v/>
      </c>
      <c r="AH457" s="44" t="str">
        <f t="shared" si="127"/>
        <v/>
      </c>
      <c r="AI457" s="96" t="str">
        <f t="shared" si="127"/>
        <v/>
      </c>
    </row>
    <row r="458" spans="1:35" s="44" customFormat="1" x14ac:dyDescent="0.3">
      <c r="A458" s="65"/>
      <c r="B458" s="55" t="str">
        <f t="shared" ca="1" si="113"/>
        <v/>
      </c>
      <c r="C458" s="99"/>
      <c r="D458" s="67"/>
      <c r="E458" s="67"/>
      <c r="F458" s="68"/>
      <c r="G458" s="69"/>
      <c r="H458" s="70"/>
      <c r="I458" s="90" t="str">
        <f t="shared" si="112"/>
        <v/>
      </c>
      <c r="J458" s="57" t="str">
        <f t="shared" si="112"/>
        <v/>
      </c>
      <c r="L458" s="78"/>
      <c r="M458" s="78"/>
      <c r="N458" s="78"/>
      <c r="O458" s="78"/>
      <c r="P458" s="78"/>
      <c r="Q458" s="78"/>
      <c r="R458" s="76"/>
      <c r="S458" s="57" t="str">
        <f t="shared" si="114"/>
        <v/>
      </c>
      <c r="T458" s="81" t="str">
        <f t="shared" si="115"/>
        <v/>
      </c>
      <c r="U458" s="94" t="str">
        <f t="shared" si="116"/>
        <v/>
      </c>
      <c r="W458" s="44" t="str">
        <f t="shared" si="117"/>
        <v/>
      </c>
      <c r="X458" s="44" t="str">
        <f t="shared" si="118"/>
        <v/>
      </c>
      <c r="Y458" s="30" t="str">
        <f t="shared" ca="1" si="119"/>
        <v/>
      </c>
      <c r="Z458" s="30" t="str">
        <f t="shared" si="120"/>
        <v/>
      </c>
      <c r="AA458" s="30" t="str">
        <f t="shared" si="121"/>
        <v>N</v>
      </c>
      <c r="AB458" s="30" t="str">
        <f t="shared" si="122"/>
        <v/>
      </c>
      <c r="AC458" s="30" t="str">
        <f t="shared" si="123"/>
        <v/>
      </c>
      <c r="AD458" s="30" t="str">
        <f t="shared" si="124"/>
        <v/>
      </c>
      <c r="AE458" s="88" t="str">
        <f t="shared" si="125"/>
        <v/>
      </c>
      <c r="AF458" s="30" t="str">
        <f t="shared" si="126"/>
        <v/>
      </c>
      <c r="AG458" s="44" t="str">
        <f t="shared" si="127"/>
        <v/>
      </c>
      <c r="AH458" s="44" t="str">
        <f t="shared" si="127"/>
        <v/>
      </c>
      <c r="AI458" s="96" t="str">
        <f t="shared" si="127"/>
        <v/>
      </c>
    </row>
    <row r="459" spans="1:35" s="44" customFormat="1" x14ac:dyDescent="0.3">
      <c r="A459" s="65"/>
      <c r="B459" s="55" t="str">
        <f t="shared" ca="1" si="113"/>
        <v/>
      </c>
      <c r="C459" s="99"/>
      <c r="D459" s="67"/>
      <c r="E459" s="67"/>
      <c r="F459" s="68"/>
      <c r="G459" s="69"/>
      <c r="H459" s="70"/>
      <c r="I459" s="90" t="str">
        <f t="shared" si="112"/>
        <v/>
      </c>
      <c r="J459" s="57" t="str">
        <f t="shared" si="112"/>
        <v/>
      </c>
      <c r="L459" s="78"/>
      <c r="M459" s="78"/>
      <c r="N459" s="78"/>
      <c r="O459" s="78"/>
      <c r="P459" s="78"/>
      <c r="Q459" s="78"/>
      <c r="R459" s="76"/>
      <c r="S459" s="57" t="str">
        <f t="shared" si="114"/>
        <v/>
      </c>
      <c r="T459" s="81" t="str">
        <f t="shared" si="115"/>
        <v/>
      </c>
      <c r="U459" s="94" t="str">
        <f t="shared" si="116"/>
        <v/>
      </c>
      <c r="W459" s="44" t="str">
        <f t="shared" si="117"/>
        <v/>
      </c>
      <c r="X459" s="44" t="str">
        <f t="shared" si="118"/>
        <v/>
      </c>
      <c r="Y459" s="30" t="str">
        <f t="shared" ca="1" si="119"/>
        <v/>
      </c>
      <c r="Z459" s="30" t="str">
        <f t="shared" si="120"/>
        <v/>
      </c>
      <c r="AA459" s="30" t="str">
        <f t="shared" si="121"/>
        <v>N</v>
      </c>
      <c r="AB459" s="30" t="str">
        <f t="shared" si="122"/>
        <v/>
      </c>
      <c r="AC459" s="30" t="str">
        <f t="shared" si="123"/>
        <v/>
      </c>
      <c r="AD459" s="30" t="str">
        <f t="shared" si="124"/>
        <v/>
      </c>
      <c r="AE459" s="88" t="str">
        <f t="shared" si="125"/>
        <v/>
      </c>
      <c r="AF459" s="30" t="str">
        <f t="shared" si="126"/>
        <v/>
      </c>
      <c r="AG459" s="44" t="str">
        <f t="shared" si="127"/>
        <v/>
      </c>
      <c r="AH459" s="44" t="str">
        <f t="shared" si="127"/>
        <v/>
      </c>
      <c r="AI459" s="96" t="str">
        <f t="shared" si="127"/>
        <v/>
      </c>
    </row>
    <row r="460" spans="1:35" s="44" customFormat="1" x14ac:dyDescent="0.3">
      <c r="A460" s="65"/>
      <c r="B460" s="55" t="str">
        <f t="shared" ca="1" si="113"/>
        <v/>
      </c>
      <c r="C460" s="99"/>
      <c r="D460" s="67"/>
      <c r="E460" s="67"/>
      <c r="F460" s="68"/>
      <c r="G460" s="69"/>
      <c r="H460" s="70"/>
      <c r="I460" s="90" t="str">
        <f t="shared" si="112"/>
        <v/>
      </c>
      <c r="J460" s="57" t="str">
        <f t="shared" si="112"/>
        <v/>
      </c>
      <c r="L460" s="78"/>
      <c r="M460" s="78"/>
      <c r="N460" s="78"/>
      <c r="O460" s="78"/>
      <c r="P460" s="78"/>
      <c r="Q460" s="78"/>
      <c r="R460" s="76"/>
      <c r="S460" s="57" t="str">
        <f t="shared" si="114"/>
        <v/>
      </c>
      <c r="T460" s="81" t="str">
        <f t="shared" si="115"/>
        <v/>
      </c>
      <c r="U460" s="94" t="str">
        <f t="shared" si="116"/>
        <v/>
      </c>
      <c r="W460" s="44" t="str">
        <f t="shared" si="117"/>
        <v/>
      </c>
      <c r="X460" s="44" t="str">
        <f t="shared" si="118"/>
        <v/>
      </c>
      <c r="Y460" s="30" t="str">
        <f t="shared" ca="1" si="119"/>
        <v/>
      </c>
      <c r="Z460" s="30" t="str">
        <f t="shared" si="120"/>
        <v/>
      </c>
      <c r="AA460" s="30" t="str">
        <f t="shared" si="121"/>
        <v>N</v>
      </c>
      <c r="AB460" s="30" t="str">
        <f t="shared" si="122"/>
        <v/>
      </c>
      <c r="AC460" s="30" t="str">
        <f t="shared" si="123"/>
        <v/>
      </c>
      <c r="AD460" s="30" t="str">
        <f t="shared" si="124"/>
        <v/>
      </c>
      <c r="AE460" s="88" t="str">
        <f t="shared" si="125"/>
        <v/>
      </c>
      <c r="AF460" s="30" t="str">
        <f t="shared" si="126"/>
        <v/>
      </c>
      <c r="AG460" s="44" t="str">
        <f t="shared" si="127"/>
        <v/>
      </c>
      <c r="AH460" s="44" t="str">
        <f t="shared" si="127"/>
        <v/>
      </c>
      <c r="AI460" s="96" t="str">
        <f t="shared" si="127"/>
        <v/>
      </c>
    </row>
    <row r="461" spans="1:35" s="44" customFormat="1" x14ac:dyDescent="0.3">
      <c r="A461" s="65"/>
      <c r="B461" s="55" t="str">
        <f t="shared" ca="1" si="113"/>
        <v/>
      </c>
      <c r="C461" s="99"/>
      <c r="D461" s="67"/>
      <c r="E461" s="67"/>
      <c r="F461" s="68"/>
      <c r="G461" s="69"/>
      <c r="H461" s="70"/>
      <c r="I461" s="90" t="str">
        <f t="shared" si="112"/>
        <v/>
      </c>
      <c r="J461" s="57" t="str">
        <f t="shared" si="112"/>
        <v/>
      </c>
      <c r="L461" s="78"/>
      <c r="M461" s="78"/>
      <c r="N461" s="78"/>
      <c r="O461" s="78"/>
      <c r="P461" s="78"/>
      <c r="Q461" s="78"/>
      <c r="R461" s="76"/>
      <c r="S461" s="57" t="str">
        <f t="shared" si="114"/>
        <v/>
      </c>
      <c r="T461" s="81" t="str">
        <f t="shared" si="115"/>
        <v/>
      </c>
      <c r="U461" s="94" t="str">
        <f t="shared" si="116"/>
        <v/>
      </c>
      <c r="W461" s="44" t="str">
        <f t="shared" si="117"/>
        <v/>
      </c>
      <c r="X461" s="44" t="str">
        <f t="shared" si="118"/>
        <v/>
      </c>
      <c r="Y461" s="30" t="str">
        <f t="shared" ca="1" si="119"/>
        <v/>
      </c>
      <c r="Z461" s="30" t="str">
        <f t="shared" si="120"/>
        <v/>
      </c>
      <c r="AA461" s="30" t="str">
        <f t="shared" si="121"/>
        <v>N</v>
      </c>
      <c r="AB461" s="30" t="str">
        <f t="shared" si="122"/>
        <v/>
      </c>
      <c r="AC461" s="30" t="str">
        <f t="shared" si="123"/>
        <v/>
      </c>
      <c r="AD461" s="30" t="str">
        <f t="shared" si="124"/>
        <v/>
      </c>
      <c r="AE461" s="88" t="str">
        <f t="shared" si="125"/>
        <v/>
      </c>
      <c r="AF461" s="30" t="str">
        <f t="shared" si="126"/>
        <v/>
      </c>
      <c r="AG461" s="44" t="str">
        <f t="shared" si="127"/>
        <v/>
      </c>
      <c r="AH461" s="44" t="str">
        <f t="shared" si="127"/>
        <v/>
      </c>
      <c r="AI461" s="96" t="str">
        <f t="shared" si="127"/>
        <v/>
      </c>
    </row>
    <row r="462" spans="1:35" s="44" customFormat="1" x14ac:dyDescent="0.3">
      <c r="A462" s="65"/>
      <c r="B462" s="55" t="str">
        <f t="shared" ca="1" si="113"/>
        <v/>
      </c>
      <c r="C462" s="99"/>
      <c r="D462" s="67"/>
      <c r="E462" s="67"/>
      <c r="F462" s="68"/>
      <c r="G462" s="69"/>
      <c r="H462" s="70"/>
      <c r="I462" s="90" t="str">
        <f t="shared" si="112"/>
        <v/>
      </c>
      <c r="J462" s="57" t="str">
        <f t="shared" si="112"/>
        <v/>
      </c>
      <c r="L462" s="78"/>
      <c r="M462" s="78"/>
      <c r="N462" s="78"/>
      <c r="O462" s="78"/>
      <c r="P462" s="78"/>
      <c r="Q462" s="78"/>
      <c r="R462" s="76"/>
      <c r="S462" s="57" t="str">
        <f t="shared" si="114"/>
        <v/>
      </c>
      <c r="T462" s="81" t="str">
        <f t="shared" si="115"/>
        <v/>
      </c>
      <c r="U462" s="94" t="str">
        <f t="shared" si="116"/>
        <v/>
      </c>
      <c r="W462" s="44" t="str">
        <f t="shared" si="117"/>
        <v/>
      </c>
      <c r="X462" s="44" t="str">
        <f t="shared" si="118"/>
        <v/>
      </c>
      <c r="Y462" s="30" t="str">
        <f t="shared" ca="1" si="119"/>
        <v/>
      </c>
      <c r="Z462" s="30" t="str">
        <f t="shared" si="120"/>
        <v/>
      </c>
      <c r="AA462" s="30" t="str">
        <f t="shared" si="121"/>
        <v>N</v>
      </c>
      <c r="AB462" s="30" t="str">
        <f t="shared" si="122"/>
        <v/>
      </c>
      <c r="AC462" s="30" t="str">
        <f t="shared" si="123"/>
        <v/>
      </c>
      <c r="AD462" s="30" t="str">
        <f t="shared" si="124"/>
        <v/>
      </c>
      <c r="AE462" s="88" t="str">
        <f t="shared" si="125"/>
        <v/>
      </c>
      <c r="AF462" s="30" t="str">
        <f t="shared" si="126"/>
        <v/>
      </c>
      <c r="AG462" s="44" t="str">
        <f t="shared" si="127"/>
        <v/>
      </c>
      <c r="AH462" s="44" t="str">
        <f t="shared" si="127"/>
        <v/>
      </c>
      <c r="AI462" s="96" t="str">
        <f t="shared" si="127"/>
        <v/>
      </c>
    </row>
    <row r="463" spans="1:35" s="44" customFormat="1" x14ac:dyDescent="0.3">
      <c r="A463" s="65"/>
      <c r="B463" s="55" t="str">
        <f t="shared" ca="1" si="113"/>
        <v/>
      </c>
      <c r="C463" s="99"/>
      <c r="D463" s="67"/>
      <c r="E463" s="67"/>
      <c r="F463" s="68"/>
      <c r="G463" s="69"/>
      <c r="H463" s="70"/>
      <c r="I463" s="90" t="str">
        <f t="shared" si="112"/>
        <v/>
      </c>
      <c r="J463" s="57" t="str">
        <f t="shared" si="112"/>
        <v/>
      </c>
      <c r="L463" s="78"/>
      <c r="M463" s="78"/>
      <c r="N463" s="78"/>
      <c r="O463" s="78"/>
      <c r="P463" s="78"/>
      <c r="Q463" s="78"/>
      <c r="R463" s="76"/>
      <c r="S463" s="57" t="str">
        <f t="shared" si="114"/>
        <v/>
      </c>
      <c r="T463" s="81" t="str">
        <f t="shared" si="115"/>
        <v/>
      </c>
      <c r="U463" s="94" t="str">
        <f t="shared" si="116"/>
        <v/>
      </c>
      <c r="W463" s="44" t="str">
        <f t="shared" si="117"/>
        <v/>
      </c>
      <c r="X463" s="44" t="str">
        <f t="shared" si="118"/>
        <v/>
      </c>
      <c r="Y463" s="30" t="str">
        <f t="shared" ca="1" si="119"/>
        <v/>
      </c>
      <c r="Z463" s="30" t="str">
        <f t="shared" si="120"/>
        <v/>
      </c>
      <c r="AA463" s="30" t="str">
        <f t="shared" si="121"/>
        <v>N</v>
      </c>
      <c r="AB463" s="30" t="str">
        <f t="shared" si="122"/>
        <v/>
      </c>
      <c r="AC463" s="30" t="str">
        <f t="shared" si="123"/>
        <v/>
      </c>
      <c r="AD463" s="30" t="str">
        <f t="shared" si="124"/>
        <v/>
      </c>
      <c r="AE463" s="88" t="str">
        <f t="shared" si="125"/>
        <v/>
      </c>
      <c r="AF463" s="30" t="str">
        <f t="shared" si="126"/>
        <v/>
      </c>
      <c r="AG463" s="44" t="str">
        <f t="shared" si="127"/>
        <v/>
      </c>
      <c r="AH463" s="44" t="str">
        <f t="shared" si="127"/>
        <v/>
      </c>
      <c r="AI463" s="96" t="str">
        <f t="shared" si="127"/>
        <v/>
      </c>
    </row>
    <row r="464" spans="1:35" s="44" customFormat="1" x14ac:dyDescent="0.3">
      <c r="A464" s="65"/>
      <c r="B464" s="55" t="str">
        <f t="shared" ca="1" si="113"/>
        <v/>
      </c>
      <c r="C464" s="99"/>
      <c r="D464" s="67"/>
      <c r="E464" s="67"/>
      <c r="F464" s="68"/>
      <c r="G464" s="69"/>
      <c r="H464" s="70"/>
      <c r="I464" s="90" t="str">
        <f t="shared" si="112"/>
        <v/>
      </c>
      <c r="J464" s="57" t="str">
        <f t="shared" si="112"/>
        <v/>
      </c>
      <c r="L464" s="78"/>
      <c r="M464" s="78"/>
      <c r="N464" s="78"/>
      <c r="O464" s="78"/>
      <c r="P464" s="78"/>
      <c r="Q464" s="78"/>
      <c r="R464" s="76"/>
      <c r="S464" s="57" t="str">
        <f t="shared" si="114"/>
        <v/>
      </c>
      <c r="T464" s="81" t="str">
        <f t="shared" si="115"/>
        <v/>
      </c>
      <c r="U464" s="94" t="str">
        <f t="shared" si="116"/>
        <v/>
      </c>
      <c r="W464" s="44" t="str">
        <f t="shared" si="117"/>
        <v/>
      </c>
      <c r="X464" s="44" t="str">
        <f t="shared" si="118"/>
        <v/>
      </c>
      <c r="Y464" s="30" t="str">
        <f t="shared" ca="1" si="119"/>
        <v/>
      </c>
      <c r="Z464" s="30" t="str">
        <f t="shared" si="120"/>
        <v/>
      </c>
      <c r="AA464" s="30" t="str">
        <f t="shared" si="121"/>
        <v>N</v>
      </c>
      <c r="AB464" s="30" t="str">
        <f t="shared" si="122"/>
        <v/>
      </c>
      <c r="AC464" s="30" t="str">
        <f t="shared" si="123"/>
        <v/>
      </c>
      <c r="AD464" s="30" t="str">
        <f t="shared" si="124"/>
        <v/>
      </c>
      <c r="AE464" s="88" t="str">
        <f t="shared" si="125"/>
        <v/>
      </c>
      <c r="AF464" s="30" t="str">
        <f t="shared" si="126"/>
        <v/>
      </c>
      <c r="AG464" s="44" t="str">
        <f t="shared" si="127"/>
        <v/>
      </c>
      <c r="AH464" s="44" t="str">
        <f t="shared" si="127"/>
        <v/>
      </c>
      <c r="AI464" s="96" t="str">
        <f t="shared" si="127"/>
        <v/>
      </c>
    </row>
    <row r="465" spans="1:35" s="44" customFormat="1" x14ac:dyDescent="0.3">
      <c r="A465" s="65"/>
      <c r="B465" s="55" t="str">
        <f t="shared" ca="1" si="113"/>
        <v/>
      </c>
      <c r="C465" s="99"/>
      <c r="D465" s="67"/>
      <c r="E465" s="67"/>
      <c r="F465" s="68"/>
      <c r="G465" s="69"/>
      <c r="H465" s="70"/>
      <c r="I465" s="90" t="str">
        <f t="shared" si="112"/>
        <v/>
      </c>
      <c r="J465" s="57" t="str">
        <f t="shared" si="112"/>
        <v/>
      </c>
      <c r="L465" s="78"/>
      <c r="M465" s="78"/>
      <c r="N465" s="78"/>
      <c r="O465" s="78"/>
      <c r="P465" s="78"/>
      <c r="Q465" s="78"/>
      <c r="R465" s="76"/>
      <c r="S465" s="57" t="str">
        <f t="shared" si="114"/>
        <v/>
      </c>
      <c r="T465" s="81" t="str">
        <f t="shared" si="115"/>
        <v/>
      </c>
      <c r="U465" s="94" t="str">
        <f t="shared" si="116"/>
        <v/>
      </c>
      <c r="W465" s="44" t="str">
        <f t="shared" si="117"/>
        <v/>
      </c>
      <c r="X465" s="44" t="str">
        <f t="shared" si="118"/>
        <v/>
      </c>
      <c r="Y465" s="30" t="str">
        <f t="shared" ca="1" si="119"/>
        <v/>
      </c>
      <c r="Z465" s="30" t="str">
        <f t="shared" si="120"/>
        <v/>
      </c>
      <c r="AA465" s="30" t="str">
        <f t="shared" si="121"/>
        <v>N</v>
      </c>
      <c r="AB465" s="30" t="str">
        <f t="shared" si="122"/>
        <v/>
      </c>
      <c r="AC465" s="30" t="str">
        <f t="shared" si="123"/>
        <v/>
      </c>
      <c r="AD465" s="30" t="str">
        <f t="shared" si="124"/>
        <v/>
      </c>
      <c r="AE465" s="88" t="str">
        <f t="shared" si="125"/>
        <v/>
      </c>
      <c r="AF465" s="30" t="str">
        <f t="shared" si="126"/>
        <v/>
      </c>
      <c r="AG465" s="44" t="str">
        <f t="shared" si="127"/>
        <v/>
      </c>
      <c r="AH465" s="44" t="str">
        <f t="shared" si="127"/>
        <v/>
      </c>
      <c r="AI465" s="96" t="str">
        <f t="shared" si="127"/>
        <v/>
      </c>
    </row>
    <row r="466" spans="1:35" s="44" customFormat="1" x14ac:dyDescent="0.3">
      <c r="A466" s="65"/>
      <c r="B466" s="55" t="str">
        <f t="shared" ca="1" si="113"/>
        <v/>
      </c>
      <c r="C466" s="99"/>
      <c r="D466" s="67"/>
      <c r="E466" s="67"/>
      <c r="F466" s="68"/>
      <c r="G466" s="69"/>
      <c r="H466" s="70"/>
      <c r="I466" s="90" t="str">
        <f t="shared" si="112"/>
        <v/>
      </c>
      <c r="J466" s="57" t="str">
        <f t="shared" si="112"/>
        <v/>
      </c>
      <c r="L466" s="78"/>
      <c r="M466" s="78"/>
      <c r="N466" s="78"/>
      <c r="O466" s="78"/>
      <c r="P466" s="78"/>
      <c r="Q466" s="78"/>
      <c r="R466" s="76"/>
      <c r="S466" s="57" t="str">
        <f t="shared" si="114"/>
        <v/>
      </c>
      <c r="T466" s="81" t="str">
        <f t="shared" si="115"/>
        <v/>
      </c>
      <c r="U466" s="94" t="str">
        <f t="shared" si="116"/>
        <v/>
      </c>
      <c r="W466" s="44" t="str">
        <f t="shared" si="117"/>
        <v/>
      </c>
      <c r="X466" s="44" t="str">
        <f t="shared" si="118"/>
        <v/>
      </c>
      <c r="Y466" s="30" t="str">
        <f t="shared" ca="1" si="119"/>
        <v/>
      </c>
      <c r="Z466" s="30" t="str">
        <f t="shared" si="120"/>
        <v/>
      </c>
      <c r="AA466" s="30" t="str">
        <f t="shared" si="121"/>
        <v>N</v>
      </c>
      <c r="AB466" s="30" t="str">
        <f t="shared" si="122"/>
        <v/>
      </c>
      <c r="AC466" s="30" t="str">
        <f t="shared" si="123"/>
        <v/>
      </c>
      <c r="AD466" s="30" t="str">
        <f t="shared" si="124"/>
        <v/>
      </c>
      <c r="AE466" s="88" t="str">
        <f t="shared" si="125"/>
        <v/>
      </c>
      <c r="AF466" s="30" t="str">
        <f t="shared" si="126"/>
        <v/>
      </c>
      <c r="AG466" s="44" t="str">
        <f t="shared" si="127"/>
        <v/>
      </c>
      <c r="AH466" s="44" t="str">
        <f t="shared" si="127"/>
        <v/>
      </c>
      <c r="AI466" s="96" t="str">
        <f t="shared" si="127"/>
        <v/>
      </c>
    </row>
    <row r="467" spans="1:35" s="44" customFormat="1" x14ac:dyDescent="0.3">
      <c r="A467" s="65"/>
      <c r="B467" s="55" t="str">
        <f t="shared" ca="1" si="113"/>
        <v/>
      </c>
      <c r="C467" s="99"/>
      <c r="D467" s="67"/>
      <c r="E467" s="67"/>
      <c r="F467" s="68"/>
      <c r="G467" s="69"/>
      <c r="H467" s="70"/>
      <c r="I467" s="90" t="str">
        <f t="shared" si="112"/>
        <v/>
      </c>
      <c r="J467" s="57" t="str">
        <f t="shared" si="112"/>
        <v/>
      </c>
      <c r="L467" s="78"/>
      <c r="M467" s="78"/>
      <c r="N467" s="78"/>
      <c r="O467" s="78"/>
      <c r="P467" s="78"/>
      <c r="Q467" s="78"/>
      <c r="R467" s="76"/>
      <c r="S467" s="57" t="str">
        <f t="shared" si="114"/>
        <v/>
      </c>
      <c r="T467" s="81" t="str">
        <f t="shared" si="115"/>
        <v/>
      </c>
      <c r="U467" s="94" t="str">
        <f t="shared" si="116"/>
        <v/>
      </c>
      <c r="W467" s="44" t="str">
        <f t="shared" si="117"/>
        <v/>
      </c>
      <c r="X467" s="44" t="str">
        <f t="shared" si="118"/>
        <v/>
      </c>
      <c r="Y467" s="30" t="str">
        <f t="shared" ca="1" si="119"/>
        <v/>
      </c>
      <c r="Z467" s="30" t="str">
        <f t="shared" si="120"/>
        <v/>
      </c>
      <c r="AA467" s="30" t="str">
        <f t="shared" si="121"/>
        <v>N</v>
      </c>
      <c r="AB467" s="30" t="str">
        <f t="shared" si="122"/>
        <v/>
      </c>
      <c r="AC467" s="30" t="str">
        <f t="shared" si="123"/>
        <v/>
      </c>
      <c r="AD467" s="30" t="str">
        <f t="shared" si="124"/>
        <v/>
      </c>
      <c r="AE467" s="88" t="str">
        <f t="shared" si="125"/>
        <v/>
      </c>
      <c r="AF467" s="30" t="str">
        <f t="shared" si="126"/>
        <v/>
      </c>
      <c r="AG467" s="44" t="str">
        <f t="shared" si="127"/>
        <v/>
      </c>
      <c r="AH467" s="44" t="str">
        <f t="shared" si="127"/>
        <v/>
      </c>
      <c r="AI467" s="96" t="str">
        <f t="shared" si="127"/>
        <v/>
      </c>
    </row>
    <row r="468" spans="1:35" s="44" customFormat="1" x14ac:dyDescent="0.3">
      <c r="A468" s="65"/>
      <c r="B468" s="55" t="str">
        <f t="shared" ca="1" si="113"/>
        <v/>
      </c>
      <c r="C468" s="99"/>
      <c r="D468" s="67"/>
      <c r="E468" s="67"/>
      <c r="F468" s="68"/>
      <c r="G468" s="69"/>
      <c r="H468" s="70"/>
      <c r="I468" s="90" t="str">
        <f t="shared" si="112"/>
        <v/>
      </c>
      <c r="J468" s="57" t="str">
        <f t="shared" si="112"/>
        <v/>
      </c>
      <c r="L468" s="78"/>
      <c r="M468" s="78"/>
      <c r="N468" s="78"/>
      <c r="O468" s="78"/>
      <c r="P468" s="78"/>
      <c r="Q468" s="78"/>
      <c r="R468" s="76"/>
      <c r="S468" s="57" t="str">
        <f t="shared" si="114"/>
        <v/>
      </c>
      <c r="T468" s="81" t="str">
        <f t="shared" si="115"/>
        <v/>
      </c>
      <c r="U468" s="94" t="str">
        <f t="shared" si="116"/>
        <v/>
      </c>
      <c r="W468" s="44" t="str">
        <f t="shared" si="117"/>
        <v/>
      </c>
      <c r="X468" s="44" t="str">
        <f t="shared" si="118"/>
        <v/>
      </c>
      <c r="Y468" s="30" t="str">
        <f t="shared" ca="1" si="119"/>
        <v/>
      </c>
      <c r="Z468" s="30" t="str">
        <f t="shared" si="120"/>
        <v/>
      </c>
      <c r="AA468" s="30" t="str">
        <f t="shared" si="121"/>
        <v>N</v>
      </c>
      <c r="AB468" s="30" t="str">
        <f t="shared" si="122"/>
        <v/>
      </c>
      <c r="AC468" s="30" t="str">
        <f t="shared" si="123"/>
        <v/>
      </c>
      <c r="AD468" s="30" t="str">
        <f t="shared" si="124"/>
        <v/>
      </c>
      <c r="AE468" s="88" t="str">
        <f t="shared" si="125"/>
        <v/>
      </c>
      <c r="AF468" s="30" t="str">
        <f t="shared" si="126"/>
        <v/>
      </c>
      <c r="AG468" s="44" t="str">
        <f t="shared" si="127"/>
        <v/>
      </c>
      <c r="AH468" s="44" t="str">
        <f t="shared" si="127"/>
        <v/>
      </c>
      <c r="AI468" s="96" t="str">
        <f t="shared" si="127"/>
        <v/>
      </c>
    </row>
    <row r="469" spans="1:35" s="44" customFormat="1" x14ac:dyDescent="0.3">
      <c r="A469" s="65"/>
      <c r="B469" s="55" t="str">
        <f t="shared" ca="1" si="113"/>
        <v/>
      </c>
      <c r="C469" s="99"/>
      <c r="D469" s="67"/>
      <c r="E469" s="67"/>
      <c r="F469" s="68"/>
      <c r="G469" s="69"/>
      <c r="H469" s="70"/>
      <c r="I469" s="90" t="str">
        <f t="shared" si="112"/>
        <v/>
      </c>
      <c r="J469" s="57" t="str">
        <f t="shared" si="112"/>
        <v/>
      </c>
      <c r="L469" s="78"/>
      <c r="M469" s="78"/>
      <c r="N469" s="78"/>
      <c r="O469" s="78"/>
      <c r="P469" s="78"/>
      <c r="Q469" s="78"/>
      <c r="R469" s="76"/>
      <c r="S469" s="57" t="str">
        <f t="shared" si="114"/>
        <v/>
      </c>
      <c r="T469" s="81" t="str">
        <f t="shared" si="115"/>
        <v/>
      </c>
      <c r="U469" s="94" t="str">
        <f t="shared" si="116"/>
        <v/>
      </c>
      <c r="W469" s="44" t="str">
        <f t="shared" si="117"/>
        <v/>
      </c>
      <c r="X469" s="44" t="str">
        <f t="shared" si="118"/>
        <v/>
      </c>
      <c r="Y469" s="30" t="str">
        <f t="shared" ca="1" si="119"/>
        <v/>
      </c>
      <c r="Z469" s="30" t="str">
        <f t="shared" si="120"/>
        <v/>
      </c>
      <c r="AA469" s="30" t="str">
        <f t="shared" si="121"/>
        <v>N</v>
      </c>
      <c r="AB469" s="30" t="str">
        <f t="shared" si="122"/>
        <v/>
      </c>
      <c r="AC469" s="30" t="str">
        <f t="shared" si="123"/>
        <v/>
      </c>
      <c r="AD469" s="30" t="str">
        <f t="shared" si="124"/>
        <v/>
      </c>
      <c r="AE469" s="88" t="str">
        <f t="shared" si="125"/>
        <v/>
      </c>
      <c r="AF469" s="30" t="str">
        <f t="shared" si="126"/>
        <v/>
      </c>
      <c r="AG469" s="44" t="str">
        <f t="shared" si="127"/>
        <v/>
      </c>
      <c r="AH469" s="44" t="str">
        <f t="shared" si="127"/>
        <v/>
      </c>
      <c r="AI469" s="96" t="str">
        <f t="shared" si="127"/>
        <v/>
      </c>
    </row>
    <row r="470" spans="1:35" s="44" customFormat="1" x14ac:dyDescent="0.3">
      <c r="A470" s="65"/>
      <c r="B470" s="55" t="str">
        <f t="shared" ca="1" si="113"/>
        <v/>
      </c>
      <c r="C470" s="99"/>
      <c r="D470" s="67"/>
      <c r="E470" s="67"/>
      <c r="F470" s="68"/>
      <c r="G470" s="69"/>
      <c r="H470" s="70"/>
      <c r="I470" s="90" t="str">
        <f t="shared" ref="I470:J500" si="128">AE470</f>
        <v/>
      </c>
      <c r="J470" s="57" t="str">
        <f t="shared" si="128"/>
        <v/>
      </c>
      <c r="L470" s="78"/>
      <c r="M470" s="78"/>
      <c r="N470" s="78"/>
      <c r="O470" s="78"/>
      <c r="P470" s="78"/>
      <c r="Q470" s="78"/>
      <c r="R470" s="76"/>
      <c r="S470" s="57" t="str">
        <f t="shared" si="114"/>
        <v/>
      </c>
      <c r="T470" s="81" t="str">
        <f t="shared" si="115"/>
        <v/>
      </c>
      <c r="U470" s="94" t="str">
        <f t="shared" si="116"/>
        <v/>
      </c>
      <c r="W470" s="44" t="str">
        <f t="shared" si="117"/>
        <v/>
      </c>
      <c r="X470" s="44" t="str">
        <f t="shared" si="118"/>
        <v/>
      </c>
      <c r="Y470" s="30" t="str">
        <f t="shared" ca="1" si="119"/>
        <v/>
      </c>
      <c r="Z470" s="30" t="str">
        <f t="shared" si="120"/>
        <v/>
      </c>
      <c r="AA470" s="30" t="str">
        <f t="shared" si="121"/>
        <v>N</v>
      </c>
      <c r="AB470" s="30" t="str">
        <f t="shared" si="122"/>
        <v/>
      </c>
      <c r="AC470" s="30" t="str">
        <f t="shared" si="123"/>
        <v/>
      </c>
      <c r="AD470" s="30" t="str">
        <f t="shared" si="124"/>
        <v/>
      </c>
      <c r="AE470" s="88" t="str">
        <f t="shared" si="125"/>
        <v/>
      </c>
      <c r="AF470" s="30" t="str">
        <f t="shared" si="126"/>
        <v/>
      </c>
      <c r="AG470" s="44" t="str">
        <f t="shared" si="127"/>
        <v/>
      </c>
      <c r="AH470" s="44" t="str">
        <f t="shared" si="127"/>
        <v/>
      </c>
      <c r="AI470" s="96" t="str">
        <f t="shared" si="127"/>
        <v/>
      </c>
    </row>
    <row r="471" spans="1:35" s="44" customFormat="1" x14ac:dyDescent="0.3">
      <c r="A471" s="65"/>
      <c r="B471" s="55" t="str">
        <f t="shared" ca="1" si="113"/>
        <v/>
      </c>
      <c r="C471" s="99"/>
      <c r="D471" s="67"/>
      <c r="E471" s="67"/>
      <c r="F471" s="68"/>
      <c r="G471" s="69"/>
      <c r="H471" s="70"/>
      <c r="I471" s="90" t="str">
        <f t="shared" si="128"/>
        <v/>
      </c>
      <c r="J471" s="57" t="str">
        <f t="shared" si="128"/>
        <v/>
      </c>
      <c r="L471" s="78"/>
      <c r="M471" s="78"/>
      <c r="N471" s="78"/>
      <c r="O471" s="78"/>
      <c r="P471" s="78"/>
      <c r="Q471" s="78"/>
      <c r="R471" s="76"/>
      <c r="S471" s="57" t="str">
        <f t="shared" si="114"/>
        <v/>
      </c>
      <c r="T471" s="81" t="str">
        <f t="shared" si="115"/>
        <v/>
      </c>
      <c r="U471" s="94" t="str">
        <f t="shared" si="116"/>
        <v/>
      </c>
      <c r="W471" s="44" t="str">
        <f t="shared" si="117"/>
        <v/>
      </c>
      <c r="X471" s="44" t="str">
        <f t="shared" si="118"/>
        <v/>
      </c>
      <c r="Y471" s="30" t="str">
        <f t="shared" ca="1" si="119"/>
        <v/>
      </c>
      <c r="Z471" s="30" t="str">
        <f t="shared" si="120"/>
        <v/>
      </c>
      <c r="AA471" s="30" t="str">
        <f t="shared" si="121"/>
        <v>N</v>
      </c>
      <c r="AB471" s="30" t="str">
        <f t="shared" si="122"/>
        <v/>
      </c>
      <c r="AC471" s="30" t="str">
        <f t="shared" si="123"/>
        <v/>
      </c>
      <c r="AD471" s="30" t="str">
        <f t="shared" si="124"/>
        <v/>
      </c>
      <c r="AE471" s="88" t="str">
        <f t="shared" si="125"/>
        <v/>
      </c>
      <c r="AF471" s="30" t="str">
        <f t="shared" si="126"/>
        <v/>
      </c>
      <c r="AG471" s="44" t="str">
        <f t="shared" si="127"/>
        <v/>
      </c>
      <c r="AH471" s="44" t="str">
        <f t="shared" si="127"/>
        <v/>
      </c>
      <c r="AI471" s="96" t="str">
        <f t="shared" si="127"/>
        <v/>
      </c>
    </row>
    <row r="472" spans="1:35" s="44" customFormat="1" x14ac:dyDescent="0.3">
      <c r="A472" s="65"/>
      <c r="B472" s="55" t="str">
        <f t="shared" ca="1" si="113"/>
        <v/>
      </c>
      <c r="C472" s="99"/>
      <c r="D472" s="67"/>
      <c r="E472" s="67"/>
      <c r="F472" s="68"/>
      <c r="G472" s="69"/>
      <c r="H472" s="70"/>
      <c r="I472" s="90" t="str">
        <f t="shared" si="128"/>
        <v/>
      </c>
      <c r="J472" s="57" t="str">
        <f t="shared" si="128"/>
        <v/>
      </c>
      <c r="L472" s="78"/>
      <c r="M472" s="78"/>
      <c r="N472" s="78"/>
      <c r="O472" s="78"/>
      <c r="P472" s="78"/>
      <c r="Q472" s="78"/>
      <c r="R472" s="76"/>
      <c r="S472" s="57" t="str">
        <f t="shared" si="114"/>
        <v/>
      </c>
      <c r="T472" s="81" t="str">
        <f t="shared" si="115"/>
        <v/>
      </c>
      <c r="U472" s="94" t="str">
        <f t="shared" si="116"/>
        <v/>
      </c>
      <c r="W472" s="44" t="str">
        <f t="shared" si="117"/>
        <v/>
      </c>
      <c r="X472" s="44" t="str">
        <f t="shared" si="118"/>
        <v/>
      </c>
      <c r="Y472" s="30" t="str">
        <f t="shared" ca="1" si="119"/>
        <v/>
      </c>
      <c r="Z472" s="30" t="str">
        <f t="shared" si="120"/>
        <v/>
      </c>
      <c r="AA472" s="30" t="str">
        <f t="shared" si="121"/>
        <v>N</v>
      </c>
      <c r="AB472" s="30" t="str">
        <f t="shared" si="122"/>
        <v/>
      </c>
      <c r="AC472" s="30" t="str">
        <f t="shared" si="123"/>
        <v/>
      </c>
      <c r="AD472" s="30" t="str">
        <f t="shared" si="124"/>
        <v/>
      </c>
      <c r="AE472" s="88" t="str">
        <f t="shared" si="125"/>
        <v/>
      </c>
      <c r="AF472" s="30" t="str">
        <f t="shared" si="126"/>
        <v/>
      </c>
      <c r="AG472" s="44" t="str">
        <f t="shared" si="127"/>
        <v/>
      </c>
      <c r="AH472" s="44" t="str">
        <f t="shared" si="127"/>
        <v/>
      </c>
      <c r="AI472" s="96" t="str">
        <f t="shared" si="127"/>
        <v/>
      </c>
    </row>
    <row r="473" spans="1:35" s="44" customFormat="1" x14ac:dyDescent="0.3">
      <c r="A473" s="65"/>
      <c r="B473" s="55" t="str">
        <f t="shared" ca="1" si="113"/>
        <v/>
      </c>
      <c r="C473" s="99"/>
      <c r="D473" s="67"/>
      <c r="E473" s="67"/>
      <c r="F473" s="68"/>
      <c r="G473" s="69"/>
      <c r="H473" s="70"/>
      <c r="I473" s="90" t="str">
        <f t="shared" si="128"/>
        <v/>
      </c>
      <c r="J473" s="57" t="str">
        <f t="shared" si="128"/>
        <v/>
      </c>
      <c r="L473" s="78"/>
      <c r="M473" s="78"/>
      <c r="N473" s="78"/>
      <c r="O473" s="78"/>
      <c r="P473" s="78"/>
      <c r="Q473" s="78"/>
      <c r="R473" s="76"/>
      <c r="S473" s="57" t="str">
        <f t="shared" si="114"/>
        <v/>
      </c>
      <c r="T473" s="81" t="str">
        <f t="shared" si="115"/>
        <v/>
      </c>
      <c r="U473" s="94" t="str">
        <f t="shared" si="116"/>
        <v/>
      </c>
      <c r="W473" s="44" t="str">
        <f t="shared" si="117"/>
        <v/>
      </c>
      <c r="X473" s="44" t="str">
        <f t="shared" si="118"/>
        <v/>
      </c>
      <c r="Y473" s="30" t="str">
        <f t="shared" ca="1" si="119"/>
        <v/>
      </c>
      <c r="Z473" s="30" t="str">
        <f t="shared" si="120"/>
        <v/>
      </c>
      <c r="AA473" s="30" t="str">
        <f t="shared" si="121"/>
        <v>N</v>
      </c>
      <c r="AB473" s="30" t="str">
        <f t="shared" si="122"/>
        <v/>
      </c>
      <c r="AC473" s="30" t="str">
        <f t="shared" si="123"/>
        <v/>
      </c>
      <c r="AD473" s="30" t="str">
        <f t="shared" si="124"/>
        <v/>
      </c>
      <c r="AE473" s="88" t="str">
        <f t="shared" si="125"/>
        <v/>
      </c>
      <c r="AF473" s="30" t="str">
        <f t="shared" si="126"/>
        <v/>
      </c>
      <c r="AG473" s="44" t="str">
        <f t="shared" si="127"/>
        <v/>
      </c>
      <c r="AH473" s="44" t="str">
        <f t="shared" si="127"/>
        <v/>
      </c>
      <c r="AI473" s="96" t="str">
        <f t="shared" si="127"/>
        <v/>
      </c>
    </row>
    <row r="474" spans="1:35" s="44" customFormat="1" x14ac:dyDescent="0.3">
      <c r="A474" s="65"/>
      <c r="B474" s="55" t="str">
        <f t="shared" ca="1" si="113"/>
        <v/>
      </c>
      <c r="C474" s="99"/>
      <c r="D474" s="67"/>
      <c r="E474" s="67"/>
      <c r="F474" s="68"/>
      <c r="G474" s="69"/>
      <c r="H474" s="70"/>
      <c r="I474" s="90" t="str">
        <f t="shared" si="128"/>
        <v/>
      </c>
      <c r="J474" s="57" t="str">
        <f t="shared" si="128"/>
        <v/>
      </c>
      <c r="L474" s="78"/>
      <c r="M474" s="78"/>
      <c r="N474" s="78"/>
      <c r="O474" s="78"/>
      <c r="P474" s="78"/>
      <c r="Q474" s="78"/>
      <c r="R474" s="76"/>
      <c r="S474" s="57" t="str">
        <f t="shared" si="114"/>
        <v/>
      </c>
      <c r="T474" s="81" t="str">
        <f t="shared" si="115"/>
        <v/>
      </c>
      <c r="U474" s="94" t="str">
        <f t="shared" si="116"/>
        <v/>
      </c>
      <c r="W474" s="44" t="str">
        <f t="shared" si="117"/>
        <v/>
      </c>
      <c r="X474" s="44" t="str">
        <f t="shared" si="118"/>
        <v/>
      </c>
      <c r="Y474" s="30" t="str">
        <f t="shared" ca="1" si="119"/>
        <v/>
      </c>
      <c r="Z474" s="30" t="str">
        <f t="shared" si="120"/>
        <v/>
      </c>
      <c r="AA474" s="30" t="str">
        <f t="shared" si="121"/>
        <v>N</v>
      </c>
      <c r="AB474" s="30" t="str">
        <f t="shared" si="122"/>
        <v/>
      </c>
      <c r="AC474" s="30" t="str">
        <f t="shared" si="123"/>
        <v/>
      </c>
      <c r="AD474" s="30" t="str">
        <f t="shared" si="124"/>
        <v/>
      </c>
      <c r="AE474" s="88" t="str">
        <f t="shared" si="125"/>
        <v/>
      </c>
      <c r="AF474" s="30" t="str">
        <f t="shared" si="126"/>
        <v/>
      </c>
      <c r="AG474" s="44" t="str">
        <f t="shared" si="127"/>
        <v/>
      </c>
      <c r="AH474" s="44" t="str">
        <f t="shared" si="127"/>
        <v/>
      </c>
      <c r="AI474" s="96" t="str">
        <f t="shared" si="127"/>
        <v/>
      </c>
    </row>
    <row r="475" spans="1:35" s="44" customFormat="1" x14ac:dyDescent="0.3">
      <c r="A475" s="65"/>
      <c r="B475" s="55" t="str">
        <f t="shared" ca="1" si="113"/>
        <v/>
      </c>
      <c r="C475" s="99"/>
      <c r="D475" s="67"/>
      <c r="E475" s="67"/>
      <c r="F475" s="68"/>
      <c r="G475" s="69"/>
      <c r="H475" s="70"/>
      <c r="I475" s="90" t="str">
        <f t="shared" si="128"/>
        <v/>
      </c>
      <c r="J475" s="57" t="str">
        <f t="shared" si="128"/>
        <v/>
      </c>
      <c r="L475" s="78"/>
      <c r="M475" s="78"/>
      <c r="N475" s="78"/>
      <c r="O475" s="78"/>
      <c r="P475" s="78"/>
      <c r="Q475" s="78"/>
      <c r="R475" s="76"/>
      <c r="S475" s="57" t="str">
        <f t="shared" si="114"/>
        <v/>
      </c>
      <c r="T475" s="81" t="str">
        <f t="shared" si="115"/>
        <v/>
      </c>
      <c r="U475" s="94" t="str">
        <f t="shared" si="116"/>
        <v/>
      </c>
      <c r="W475" s="44" t="str">
        <f t="shared" si="117"/>
        <v/>
      </c>
      <c r="X475" s="44" t="str">
        <f t="shared" si="118"/>
        <v/>
      </c>
      <c r="Y475" s="30" t="str">
        <f t="shared" ca="1" si="119"/>
        <v/>
      </c>
      <c r="Z475" s="30" t="str">
        <f t="shared" si="120"/>
        <v/>
      </c>
      <c r="AA475" s="30" t="str">
        <f t="shared" si="121"/>
        <v>N</v>
      </c>
      <c r="AB475" s="30" t="str">
        <f t="shared" si="122"/>
        <v/>
      </c>
      <c r="AC475" s="30" t="str">
        <f t="shared" si="123"/>
        <v/>
      </c>
      <c r="AD475" s="30" t="str">
        <f t="shared" si="124"/>
        <v/>
      </c>
      <c r="AE475" s="88" t="str">
        <f t="shared" si="125"/>
        <v/>
      </c>
      <c r="AF475" s="30" t="str">
        <f t="shared" si="126"/>
        <v/>
      </c>
      <c r="AG475" s="44" t="str">
        <f t="shared" si="127"/>
        <v/>
      </c>
      <c r="AH475" s="44" t="str">
        <f t="shared" si="127"/>
        <v/>
      </c>
      <c r="AI475" s="96" t="str">
        <f t="shared" si="127"/>
        <v/>
      </c>
    </row>
    <row r="476" spans="1:35" s="44" customFormat="1" x14ac:dyDescent="0.3">
      <c r="A476" s="65"/>
      <c r="B476" s="55" t="str">
        <f t="shared" ca="1" si="113"/>
        <v/>
      </c>
      <c r="C476" s="99"/>
      <c r="D476" s="67"/>
      <c r="E476" s="67"/>
      <c r="F476" s="68"/>
      <c r="G476" s="69"/>
      <c r="H476" s="70"/>
      <c r="I476" s="90" t="str">
        <f t="shared" si="128"/>
        <v/>
      </c>
      <c r="J476" s="57" t="str">
        <f t="shared" si="128"/>
        <v/>
      </c>
      <c r="L476" s="78"/>
      <c r="M476" s="78"/>
      <c r="N476" s="78"/>
      <c r="O476" s="78"/>
      <c r="P476" s="78"/>
      <c r="Q476" s="78"/>
      <c r="R476" s="76"/>
      <c r="S476" s="57" t="str">
        <f t="shared" si="114"/>
        <v/>
      </c>
      <c r="T476" s="81" t="str">
        <f t="shared" si="115"/>
        <v/>
      </c>
      <c r="U476" s="94" t="str">
        <f t="shared" si="116"/>
        <v/>
      </c>
      <c r="W476" s="44" t="str">
        <f t="shared" si="117"/>
        <v/>
      </c>
      <c r="X476" s="44" t="str">
        <f t="shared" si="118"/>
        <v/>
      </c>
      <c r="Y476" s="30" t="str">
        <f t="shared" ca="1" si="119"/>
        <v/>
      </c>
      <c r="Z476" s="30" t="str">
        <f t="shared" si="120"/>
        <v/>
      </c>
      <c r="AA476" s="30" t="str">
        <f t="shared" si="121"/>
        <v>N</v>
      </c>
      <c r="AB476" s="30" t="str">
        <f t="shared" si="122"/>
        <v/>
      </c>
      <c r="AC476" s="30" t="str">
        <f t="shared" si="123"/>
        <v/>
      </c>
      <c r="AD476" s="30" t="str">
        <f t="shared" si="124"/>
        <v/>
      </c>
      <c r="AE476" s="88" t="str">
        <f t="shared" si="125"/>
        <v/>
      </c>
      <c r="AF476" s="30" t="str">
        <f t="shared" si="126"/>
        <v/>
      </c>
      <c r="AG476" s="44" t="str">
        <f t="shared" si="127"/>
        <v/>
      </c>
      <c r="AH476" s="44" t="str">
        <f t="shared" si="127"/>
        <v/>
      </c>
      <c r="AI476" s="96" t="str">
        <f t="shared" si="127"/>
        <v/>
      </c>
    </row>
    <row r="477" spans="1:35" s="44" customFormat="1" x14ac:dyDescent="0.3">
      <c r="A477" s="65"/>
      <c r="B477" s="55" t="str">
        <f t="shared" ca="1" si="113"/>
        <v/>
      </c>
      <c r="C477" s="99"/>
      <c r="D477" s="67"/>
      <c r="E477" s="67"/>
      <c r="F477" s="68"/>
      <c r="G477" s="69"/>
      <c r="H477" s="70"/>
      <c r="I477" s="90" t="str">
        <f t="shared" si="128"/>
        <v/>
      </c>
      <c r="J477" s="57" t="str">
        <f t="shared" si="128"/>
        <v/>
      </c>
      <c r="L477" s="78"/>
      <c r="M477" s="78"/>
      <c r="N477" s="78"/>
      <c r="O477" s="78"/>
      <c r="P477" s="78"/>
      <c r="Q477" s="78"/>
      <c r="R477" s="76"/>
      <c r="S477" s="57" t="str">
        <f t="shared" si="114"/>
        <v/>
      </c>
      <c r="T477" s="81" t="str">
        <f t="shared" si="115"/>
        <v/>
      </c>
      <c r="U477" s="94" t="str">
        <f t="shared" si="116"/>
        <v/>
      </c>
      <c r="W477" s="44" t="str">
        <f t="shared" si="117"/>
        <v/>
      </c>
      <c r="X477" s="44" t="str">
        <f t="shared" si="118"/>
        <v/>
      </c>
      <c r="Y477" s="30" t="str">
        <f t="shared" ca="1" si="119"/>
        <v/>
      </c>
      <c r="Z477" s="30" t="str">
        <f t="shared" si="120"/>
        <v/>
      </c>
      <c r="AA477" s="30" t="str">
        <f t="shared" si="121"/>
        <v>N</v>
      </c>
      <c r="AB477" s="30" t="str">
        <f t="shared" si="122"/>
        <v/>
      </c>
      <c r="AC477" s="30" t="str">
        <f t="shared" si="123"/>
        <v/>
      </c>
      <c r="AD477" s="30" t="str">
        <f t="shared" si="124"/>
        <v/>
      </c>
      <c r="AE477" s="88" t="str">
        <f t="shared" si="125"/>
        <v/>
      </c>
      <c r="AF477" s="30" t="str">
        <f t="shared" si="126"/>
        <v/>
      </c>
      <c r="AG477" s="44" t="str">
        <f t="shared" si="127"/>
        <v/>
      </c>
      <c r="AH477" s="44" t="str">
        <f t="shared" si="127"/>
        <v/>
      </c>
      <c r="AI477" s="96" t="str">
        <f t="shared" si="127"/>
        <v/>
      </c>
    </row>
    <row r="478" spans="1:35" s="44" customFormat="1" x14ac:dyDescent="0.3">
      <c r="A478" s="65"/>
      <c r="B478" s="55" t="str">
        <f t="shared" ca="1" si="113"/>
        <v/>
      </c>
      <c r="C478" s="99"/>
      <c r="D478" s="67"/>
      <c r="E478" s="67"/>
      <c r="F478" s="68"/>
      <c r="G478" s="69"/>
      <c r="H478" s="70"/>
      <c r="I478" s="90" t="str">
        <f t="shared" si="128"/>
        <v/>
      </c>
      <c r="J478" s="57" t="str">
        <f t="shared" si="128"/>
        <v/>
      </c>
      <c r="L478" s="78"/>
      <c r="M478" s="78"/>
      <c r="N478" s="78"/>
      <c r="O478" s="78"/>
      <c r="P478" s="78"/>
      <c r="Q478" s="78"/>
      <c r="R478" s="76"/>
      <c r="S478" s="57" t="str">
        <f t="shared" si="114"/>
        <v/>
      </c>
      <c r="T478" s="81" t="str">
        <f t="shared" si="115"/>
        <v/>
      </c>
      <c r="U478" s="94" t="str">
        <f t="shared" si="116"/>
        <v/>
      </c>
      <c r="W478" s="44" t="str">
        <f t="shared" si="117"/>
        <v/>
      </c>
      <c r="X478" s="44" t="str">
        <f t="shared" si="118"/>
        <v/>
      </c>
      <c r="Y478" s="30" t="str">
        <f t="shared" ca="1" si="119"/>
        <v/>
      </c>
      <c r="Z478" s="30" t="str">
        <f t="shared" si="120"/>
        <v/>
      </c>
      <c r="AA478" s="30" t="str">
        <f t="shared" si="121"/>
        <v>N</v>
      </c>
      <c r="AB478" s="30" t="str">
        <f t="shared" si="122"/>
        <v/>
      </c>
      <c r="AC478" s="30" t="str">
        <f t="shared" si="123"/>
        <v/>
      </c>
      <c r="AD478" s="30" t="str">
        <f t="shared" si="124"/>
        <v/>
      </c>
      <c r="AE478" s="88" t="str">
        <f t="shared" si="125"/>
        <v/>
      </c>
      <c r="AF478" s="30" t="str">
        <f t="shared" si="126"/>
        <v/>
      </c>
      <c r="AG478" s="44" t="str">
        <f t="shared" si="127"/>
        <v/>
      </c>
      <c r="AH478" s="44" t="str">
        <f t="shared" si="127"/>
        <v/>
      </c>
      <c r="AI478" s="96" t="str">
        <f t="shared" si="127"/>
        <v/>
      </c>
    </row>
    <row r="479" spans="1:35" s="44" customFormat="1" x14ac:dyDescent="0.3">
      <c r="A479" s="65"/>
      <c r="B479" s="55" t="str">
        <f t="shared" ca="1" si="113"/>
        <v/>
      </c>
      <c r="C479" s="99"/>
      <c r="D479" s="67"/>
      <c r="E479" s="67"/>
      <c r="F479" s="68"/>
      <c r="G479" s="69"/>
      <c r="H479" s="70"/>
      <c r="I479" s="90" t="str">
        <f t="shared" si="128"/>
        <v/>
      </c>
      <c r="J479" s="57" t="str">
        <f t="shared" si="128"/>
        <v/>
      </c>
      <c r="L479" s="78"/>
      <c r="M479" s="78"/>
      <c r="N479" s="78"/>
      <c r="O479" s="78"/>
      <c r="P479" s="78"/>
      <c r="Q479" s="78"/>
      <c r="R479" s="76"/>
      <c r="S479" s="57" t="str">
        <f t="shared" si="114"/>
        <v/>
      </c>
      <c r="T479" s="81" t="str">
        <f t="shared" si="115"/>
        <v/>
      </c>
      <c r="U479" s="94" t="str">
        <f t="shared" si="116"/>
        <v/>
      </c>
      <c r="W479" s="44" t="str">
        <f t="shared" si="117"/>
        <v/>
      </c>
      <c r="X479" s="44" t="str">
        <f t="shared" si="118"/>
        <v/>
      </c>
      <c r="Y479" s="30" t="str">
        <f t="shared" ca="1" si="119"/>
        <v/>
      </c>
      <c r="Z479" s="30" t="str">
        <f t="shared" si="120"/>
        <v/>
      </c>
      <c r="AA479" s="30" t="str">
        <f t="shared" si="121"/>
        <v>N</v>
      </c>
      <c r="AB479" s="30" t="str">
        <f t="shared" si="122"/>
        <v/>
      </c>
      <c r="AC479" s="30" t="str">
        <f t="shared" si="123"/>
        <v/>
      </c>
      <c r="AD479" s="30" t="str">
        <f t="shared" si="124"/>
        <v/>
      </c>
      <c r="AE479" s="88" t="str">
        <f t="shared" si="125"/>
        <v/>
      </c>
      <c r="AF479" s="30" t="str">
        <f t="shared" si="126"/>
        <v/>
      </c>
      <c r="AG479" s="44" t="str">
        <f t="shared" si="127"/>
        <v/>
      </c>
      <c r="AH479" s="44" t="str">
        <f t="shared" si="127"/>
        <v/>
      </c>
      <c r="AI479" s="96" t="str">
        <f t="shared" si="127"/>
        <v/>
      </c>
    </row>
    <row r="480" spans="1:35" s="44" customFormat="1" x14ac:dyDescent="0.3">
      <c r="A480" s="65"/>
      <c r="B480" s="55" t="str">
        <f t="shared" ca="1" si="113"/>
        <v/>
      </c>
      <c r="C480" s="99"/>
      <c r="D480" s="67"/>
      <c r="E480" s="67"/>
      <c r="F480" s="68"/>
      <c r="G480" s="69"/>
      <c r="H480" s="70"/>
      <c r="I480" s="90" t="str">
        <f t="shared" si="128"/>
        <v/>
      </c>
      <c r="J480" s="57" t="str">
        <f t="shared" si="128"/>
        <v/>
      </c>
      <c r="L480" s="78"/>
      <c r="M480" s="78"/>
      <c r="N480" s="78"/>
      <c r="O480" s="78"/>
      <c r="P480" s="78"/>
      <c r="Q480" s="78"/>
      <c r="R480" s="76"/>
      <c r="S480" s="57" t="str">
        <f t="shared" si="114"/>
        <v/>
      </c>
      <c r="T480" s="81" t="str">
        <f t="shared" si="115"/>
        <v/>
      </c>
      <c r="U480" s="94" t="str">
        <f t="shared" si="116"/>
        <v/>
      </c>
      <c r="W480" s="44" t="str">
        <f t="shared" si="117"/>
        <v/>
      </c>
      <c r="X480" s="44" t="str">
        <f t="shared" si="118"/>
        <v/>
      </c>
      <c r="Y480" s="30" t="str">
        <f t="shared" ca="1" si="119"/>
        <v/>
      </c>
      <c r="Z480" s="30" t="str">
        <f t="shared" si="120"/>
        <v/>
      </c>
      <c r="AA480" s="30" t="str">
        <f t="shared" si="121"/>
        <v>N</v>
      </c>
      <c r="AB480" s="30" t="str">
        <f t="shared" si="122"/>
        <v/>
      </c>
      <c r="AC480" s="30" t="str">
        <f t="shared" si="123"/>
        <v/>
      </c>
      <c r="AD480" s="30" t="str">
        <f t="shared" si="124"/>
        <v/>
      </c>
      <c r="AE480" s="88" t="str">
        <f t="shared" si="125"/>
        <v/>
      </c>
      <c r="AF480" s="30" t="str">
        <f t="shared" si="126"/>
        <v/>
      </c>
      <c r="AG480" s="44" t="str">
        <f t="shared" si="127"/>
        <v/>
      </c>
      <c r="AH480" s="44" t="str">
        <f t="shared" si="127"/>
        <v/>
      </c>
      <c r="AI480" s="96" t="str">
        <f t="shared" si="127"/>
        <v/>
      </c>
    </row>
    <row r="481" spans="1:35" s="44" customFormat="1" x14ac:dyDescent="0.3">
      <c r="A481" s="65"/>
      <c r="B481" s="55" t="str">
        <f t="shared" ca="1" si="113"/>
        <v/>
      </c>
      <c r="C481" s="99"/>
      <c r="D481" s="67"/>
      <c r="E481" s="67"/>
      <c r="F481" s="68"/>
      <c r="G481" s="69"/>
      <c r="H481" s="70"/>
      <c r="I481" s="90" t="str">
        <f t="shared" si="128"/>
        <v/>
      </c>
      <c r="J481" s="57" t="str">
        <f t="shared" si="128"/>
        <v/>
      </c>
      <c r="L481" s="78"/>
      <c r="M481" s="78"/>
      <c r="N481" s="78"/>
      <c r="O481" s="78"/>
      <c r="P481" s="78"/>
      <c r="Q481" s="78"/>
      <c r="R481" s="76"/>
      <c r="S481" s="57" t="str">
        <f t="shared" si="114"/>
        <v/>
      </c>
      <c r="T481" s="81" t="str">
        <f t="shared" si="115"/>
        <v/>
      </c>
      <c r="U481" s="94" t="str">
        <f t="shared" si="116"/>
        <v/>
      </c>
      <c r="W481" s="44" t="str">
        <f t="shared" si="117"/>
        <v/>
      </c>
      <c r="X481" s="44" t="str">
        <f t="shared" si="118"/>
        <v/>
      </c>
      <c r="Y481" s="30" t="str">
        <f t="shared" ca="1" si="119"/>
        <v/>
      </c>
      <c r="Z481" s="30" t="str">
        <f t="shared" si="120"/>
        <v/>
      </c>
      <c r="AA481" s="30" t="str">
        <f t="shared" si="121"/>
        <v>N</v>
      </c>
      <c r="AB481" s="30" t="str">
        <f t="shared" si="122"/>
        <v/>
      </c>
      <c r="AC481" s="30" t="str">
        <f t="shared" si="123"/>
        <v/>
      </c>
      <c r="AD481" s="30" t="str">
        <f t="shared" si="124"/>
        <v/>
      </c>
      <c r="AE481" s="88" t="str">
        <f t="shared" si="125"/>
        <v/>
      </c>
      <c r="AF481" s="30" t="str">
        <f t="shared" si="126"/>
        <v/>
      </c>
      <c r="AG481" s="44" t="str">
        <f t="shared" si="127"/>
        <v/>
      </c>
      <c r="AH481" s="44" t="str">
        <f t="shared" si="127"/>
        <v/>
      </c>
      <c r="AI481" s="96" t="str">
        <f t="shared" si="127"/>
        <v/>
      </c>
    </row>
    <row r="482" spans="1:35" s="44" customFormat="1" x14ac:dyDescent="0.3">
      <c r="A482" s="65"/>
      <c r="B482" s="55" t="str">
        <f t="shared" ca="1" si="113"/>
        <v/>
      </c>
      <c r="C482" s="99"/>
      <c r="D482" s="67"/>
      <c r="E482" s="67"/>
      <c r="F482" s="68"/>
      <c r="G482" s="69"/>
      <c r="H482" s="70"/>
      <c r="I482" s="90" t="str">
        <f t="shared" si="128"/>
        <v/>
      </c>
      <c r="J482" s="57" t="str">
        <f t="shared" si="128"/>
        <v/>
      </c>
      <c r="L482" s="78"/>
      <c r="M482" s="78"/>
      <c r="N482" s="78"/>
      <c r="O482" s="78"/>
      <c r="P482" s="78"/>
      <c r="Q482" s="78"/>
      <c r="R482" s="76"/>
      <c r="S482" s="57" t="str">
        <f t="shared" si="114"/>
        <v/>
      </c>
      <c r="T482" s="81" t="str">
        <f t="shared" si="115"/>
        <v/>
      </c>
      <c r="U482" s="94" t="str">
        <f t="shared" si="116"/>
        <v/>
      </c>
      <c r="W482" s="44" t="str">
        <f t="shared" si="117"/>
        <v/>
      </c>
      <c r="X482" s="44" t="str">
        <f t="shared" si="118"/>
        <v/>
      </c>
      <c r="Y482" s="30" t="str">
        <f t="shared" ca="1" si="119"/>
        <v/>
      </c>
      <c r="Z482" s="30" t="str">
        <f t="shared" si="120"/>
        <v/>
      </c>
      <c r="AA482" s="30" t="str">
        <f t="shared" si="121"/>
        <v>N</v>
      </c>
      <c r="AB482" s="30" t="str">
        <f t="shared" si="122"/>
        <v/>
      </c>
      <c r="AC482" s="30" t="str">
        <f t="shared" si="123"/>
        <v/>
      </c>
      <c r="AD482" s="30" t="str">
        <f t="shared" si="124"/>
        <v/>
      </c>
      <c r="AE482" s="88" t="str">
        <f t="shared" si="125"/>
        <v/>
      </c>
      <c r="AF482" s="30" t="str">
        <f t="shared" si="126"/>
        <v/>
      </c>
      <c r="AG482" s="44" t="str">
        <f t="shared" si="127"/>
        <v/>
      </c>
      <c r="AH482" s="44" t="str">
        <f t="shared" si="127"/>
        <v/>
      </c>
      <c r="AI482" s="96" t="str">
        <f t="shared" si="127"/>
        <v/>
      </c>
    </row>
    <row r="483" spans="1:35" s="44" customFormat="1" x14ac:dyDescent="0.3">
      <c r="A483" s="65"/>
      <c r="B483" s="55" t="str">
        <f t="shared" ca="1" si="113"/>
        <v/>
      </c>
      <c r="C483" s="99"/>
      <c r="D483" s="67"/>
      <c r="E483" s="67"/>
      <c r="F483" s="68"/>
      <c r="G483" s="69"/>
      <c r="H483" s="70"/>
      <c r="I483" s="90" t="str">
        <f t="shared" si="128"/>
        <v/>
      </c>
      <c r="J483" s="57" t="str">
        <f t="shared" si="128"/>
        <v/>
      </c>
      <c r="L483" s="78"/>
      <c r="M483" s="78"/>
      <c r="N483" s="78"/>
      <c r="O483" s="78"/>
      <c r="P483" s="78"/>
      <c r="Q483" s="78"/>
      <c r="R483" s="76"/>
      <c r="S483" s="57" t="str">
        <f t="shared" si="114"/>
        <v/>
      </c>
      <c r="T483" s="81" t="str">
        <f t="shared" si="115"/>
        <v/>
      </c>
      <c r="U483" s="94" t="str">
        <f t="shared" si="116"/>
        <v/>
      </c>
      <c r="W483" s="44" t="str">
        <f t="shared" si="117"/>
        <v/>
      </c>
      <c r="X483" s="44" t="str">
        <f t="shared" si="118"/>
        <v/>
      </c>
      <c r="Y483" s="30" t="str">
        <f t="shared" ca="1" si="119"/>
        <v/>
      </c>
      <c r="Z483" s="30" t="str">
        <f t="shared" si="120"/>
        <v/>
      </c>
      <c r="AA483" s="30" t="str">
        <f t="shared" si="121"/>
        <v>N</v>
      </c>
      <c r="AB483" s="30" t="str">
        <f t="shared" si="122"/>
        <v/>
      </c>
      <c r="AC483" s="30" t="str">
        <f t="shared" si="123"/>
        <v/>
      </c>
      <c r="AD483" s="30" t="str">
        <f t="shared" si="124"/>
        <v/>
      </c>
      <c r="AE483" s="88" t="str">
        <f t="shared" si="125"/>
        <v/>
      </c>
      <c r="AF483" s="30" t="str">
        <f t="shared" si="126"/>
        <v/>
      </c>
      <c r="AG483" s="44" t="str">
        <f t="shared" si="127"/>
        <v/>
      </c>
      <c r="AH483" s="44" t="str">
        <f t="shared" si="127"/>
        <v/>
      </c>
      <c r="AI483" s="96" t="str">
        <f t="shared" si="127"/>
        <v/>
      </c>
    </row>
    <row r="484" spans="1:35" s="44" customFormat="1" x14ac:dyDescent="0.3">
      <c r="A484" s="65"/>
      <c r="B484" s="55" t="str">
        <f t="shared" ca="1" si="113"/>
        <v/>
      </c>
      <c r="C484" s="99"/>
      <c r="D484" s="67"/>
      <c r="E484" s="67"/>
      <c r="F484" s="68"/>
      <c r="G484" s="69"/>
      <c r="H484" s="70"/>
      <c r="I484" s="90" t="str">
        <f t="shared" si="128"/>
        <v/>
      </c>
      <c r="J484" s="57" t="str">
        <f t="shared" si="128"/>
        <v/>
      </c>
      <c r="L484" s="78"/>
      <c r="M484" s="78"/>
      <c r="N484" s="78"/>
      <c r="O484" s="78"/>
      <c r="P484" s="78"/>
      <c r="Q484" s="78"/>
      <c r="R484" s="76"/>
      <c r="S484" s="57" t="str">
        <f t="shared" si="114"/>
        <v/>
      </c>
      <c r="T484" s="81" t="str">
        <f t="shared" si="115"/>
        <v/>
      </c>
      <c r="U484" s="94" t="str">
        <f t="shared" si="116"/>
        <v/>
      </c>
      <c r="W484" s="44" t="str">
        <f t="shared" si="117"/>
        <v/>
      </c>
      <c r="X484" s="44" t="str">
        <f t="shared" si="118"/>
        <v/>
      </c>
      <c r="Y484" s="30" t="str">
        <f t="shared" ca="1" si="119"/>
        <v/>
      </c>
      <c r="Z484" s="30" t="str">
        <f t="shared" si="120"/>
        <v/>
      </c>
      <c r="AA484" s="30" t="str">
        <f t="shared" si="121"/>
        <v>N</v>
      </c>
      <c r="AB484" s="30" t="str">
        <f t="shared" si="122"/>
        <v/>
      </c>
      <c r="AC484" s="30" t="str">
        <f t="shared" si="123"/>
        <v/>
      </c>
      <c r="AD484" s="30" t="str">
        <f t="shared" si="124"/>
        <v/>
      </c>
      <c r="AE484" s="88" t="str">
        <f t="shared" si="125"/>
        <v/>
      </c>
      <c r="AF484" s="30" t="str">
        <f t="shared" si="126"/>
        <v/>
      </c>
      <c r="AG484" s="44" t="str">
        <f t="shared" si="127"/>
        <v/>
      </c>
      <c r="AH484" s="44" t="str">
        <f t="shared" si="127"/>
        <v/>
      </c>
      <c r="AI484" s="96" t="str">
        <f t="shared" si="127"/>
        <v/>
      </c>
    </row>
    <row r="485" spans="1:35" s="44" customFormat="1" x14ac:dyDescent="0.3">
      <c r="A485" s="65"/>
      <c r="B485" s="55" t="str">
        <f t="shared" ca="1" si="113"/>
        <v/>
      </c>
      <c r="C485" s="99"/>
      <c r="D485" s="67"/>
      <c r="E485" s="67"/>
      <c r="F485" s="68"/>
      <c r="G485" s="69"/>
      <c r="H485" s="70"/>
      <c r="I485" s="90" t="str">
        <f t="shared" si="128"/>
        <v/>
      </c>
      <c r="J485" s="57" t="str">
        <f t="shared" si="128"/>
        <v/>
      </c>
      <c r="L485" s="78"/>
      <c r="M485" s="78"/>
      <c r="N485" s="78"/>
      <c r="O485" s="78"/>
      <c r="P485" s="78"/>
      <c r="Q485" s="78"/>
      <c r="R485" s="76"/>
      <c r="S485" s="57" t="str">
        <f t="shared" si="114"/>
        <v/>
      </c>
      <c r="T485" s="81" t="str">
        <f t="shared" si="115"/>
        <v/>
      </c>
      <c r="U485" s="94" t="str">
        <f t="shared" si="116"/>
        <v/>
      </c>
      <c r="W485" s="44" t="str">
        <f t="shared" si="117"/>
        <v/>
      </c>
      <c r="X485" s="44" t="str">
        <f t="shared" si="118"/>
        <v/>
      </c>
      <c r="Y485" s="30" t="str">
        <f t="shared" ca="1" si="119"/>
        <v/>
      </c>
      <c r="Z485" s="30" t="str">
        <f t="shared" si="120"/>
        <v/>
      </c>
      <c r="AA485" s="30" t="str">
        <f t="shared" si="121"/>
        <v>N</v>
      </c>
      <c r="AB485" s="30" t="str">
        <f t="shared" si="122"/>
        <v/>
      </c>
      <c r="AC485" s="30" t="str">
        <f t="shared" si="123"/>
        <v/>
      </c>
      <c r="AD485" s="30" t="str">
        <f t="shared" si="124"/>
        <v/>
      </c>
      <c r="AE485" s="88" t="str">
        <f t="shared" si="125"/>
        <v/>
      </c>
      <c r="AF485" s="30" t="str">
        <f t="shared" si="126"/>
        <v/>
      </c>
      <c r="AG485" s="44" t="str">
        <f t="shared" si="127"/>
        <v/>
      </c>
      <c r="AH485" s="44" t="str">
        <f t="shared" si="127"/>
        <v/>
      </c>
      <c r="AI485" s="96" t="str">
        <f t="shared" si="127"/>
        <v/>
      </c>
    </row>
    <row r="486" spans="1:35" s="44" customFormat="1" x14ac:dyDescent="0.3">
      <c r="A486" s="65"/>
      <c r="B486" s="55" t="str">
        <f t="shared" ca="1" si="113"/>
        <v/>
      </c>
      <c r="C486" s="99"/>
      <c r="D486" s="67"/>
      <c r="E486" s="67"/>
      <c r="F486" s="68"/>
      <c r="G486" s="69"/>
      <c r="H486" s="70"/>
      <c r="I486" s="90" t="str">
        <f t="shared" si="128"/>
        <v/>
      </c>
      <c r="J486" s="57" t="str">
        <f t="shared" si="128"/>
        <v/>
      </c>
      <c r="L486" s="78"/>
      <c r="M486" s="78"/>
      <c r="N486" s="78"/>
      <c r="O486" s="78"/>
      <c r="P486" s="78"/>
      <c r="Q486" s="78"/>
      <c r="R486" s="76"/>
      <c r="S486" s="57" t="str">
        <f t="shared" si="114"/>
        <v/>
      </c>
      <c r="T486" s="81" t="str">
        <f t="shared" si="115"/>
        <v/>
      </c>
      <c r="U486" s="94" t="str">
        <f t="shared" si="116"/>
        <v/>
      </c>
      <c r="W486" s="44" t="str">
        <f t="shared" si="117"/>
        <v/>
      </c>
      <c r="X486" s="44" t="str">
        <f t="shared" si="118"/>
        <v/>
      </c>
      <c r="Y486" s="30" t="str">
        <f t="shared" ca="1" si="119"/>
        <v/>
      </c>
      <c r="Z486" s="30" t="str">
        <f t="shared" si="120"/>
        <v/>
      </c>
      <c r="AA486" s="30" t="str">
        <f t="shared" si="121"/>
        <v>N</v>
      </c>
      <c r="AB486" s="30" t="str">
        <f t="shared" si="122"/>
        <v/>
      </c>
      <c r="AC486" s="30" t="str">
        <f t="shared" si="123"/>
        <v/>
      </c>
      <c r="AD486" s="30" t="str">
        <f t="shared" si="124"/>
        <v/>
      </c>
      <c r="AE486" s="88" t="str">
        <f t="shared" si="125"/>
        <v/>
      </c>
      <c r="AF486" s="30" t="str">
        <f t="shared" si="126"/>
        <v/>
      </c>
      <c r="AG486" s="44" t="str">
        <f t="shared" si="127"/>
        <v/>
      </c>
      <c r="AH486" s="44" t="str">
        <f t="shared" si="127"/>
        <v/>
      </c>
      <c r="AI486" s="96" t="str">
        <f t="shared" si="127"/>
        <v/>
      </c>
    </row>
    <row r="487" spans="1:35" s="44" customFormat="1" x14ac:dyDescent="0.3">
      <c r="A487" s="65"/>
      <c r="B487" s="55" t="str">
        <f t="shared" ca="1" si="113"/>
        <v/>
      </c>
      <c r="C487" s="99"/>
      <c r="D487" s="67"/>
      <c r="E487" s="67"/>
      <c r="F487" s="68"/>
      <c r="G487" s="69"/>
      <c r="H487" s="70"/>
      <c r="I487" s="90" t="str">
        <f t="shared" si="128"/>
        <v/>
      </c>
      <c r="J487" s="57" t="str">
        <f t="shared" si="128"/>
        <v/>
      </c>
      <c r="L487" s="78"/>
      <c r="M487" s="78"/>
      <c r="N487" s="78"/>
      <c r="O487" s="78"/>
      <c r="P487" s="78"/>
      <c r="Q487" s="78"/>
      <c r="R487" s="76"/>
      <c r="S487" s="57" t="str">
        <f t="shared" si="114"/>
        <v/>
      </c>
      <c r="T487" s="81" t="str">
        <f t="shared" si="115"/>
        <v/>
      </c>
      <c r="U487" s="94" t="str">
        <f t="shared" si="116"/>
        <v/>
      </c>
      <c r="W487" s="44" t="str">
        <f t="shared" si="117"/>
        <v/>
      </c>
      <c r="X487" s="44" t="str">
        <f t="shared" si="118"/>
        <v/>
      </c>
      <c r="Y487" s="30" t="str">
        <f t="shared" ca="1" si="119"/>
        <v/>
      </c>
      <c r="Z487" s="30" t="str">
        <f t="shared" si="120"/>
        <v/>
      </c>
      <c r="AA487" s="30" t="str">
        <f t="shared" si="121"/>
        <v>N</v>
      </c>
      <c r="AB487" s="30" t="str">
        <f t="shared" si="122"/>
        <v/>
      </c>
      <c r="AC487" s="30" t="str">
        <f t="shared" si="123"/>
        <v/>
      </c>
      <c r="AD487" s="30" t="str">
        <f t="shared" si="124"/>
        <v/>
      </c>
      <c r="AE487" s="88" t="str">
        <f t="shared" si="125"/>
        <v/>
      </c>
      <c r="AF487" s="30" t="str">
        <f t="shared" si="126"/>
        <v/>
      </c>
      <c r="AG487" s="44" t="str">
        <f t="shared" si="127"/>
        <v/>
      </c>
      <c r="AH487" s="44" t="str">
        <f t="shared" si="127"/>
        <v/>
      </c>
      <c r="AI487" s="96" t="str">
        <f t="shared" si="127"/>
        <v/>
      </c>
    </row>
    <row r="488" spans="1:35" s="44" customFormat="1" x14ac:dyDescent="0.3">
      <c r="A488" s="65"/>
      <c r="B488" s="55" t="str">
        <f t="shared" ca="1" si="113"/>
        <v/>
      </c>
      <c r="C488" s="99"/>
      <c r="D488" s="67"/>
      <c r="E488" s="67"/>
      <c r="F488" s="68"/>
      <c r="G488" s="69"/>
      <c r="H488" s="70"/>
      <c r="I488" s="90" t="str">
        <f t="shared" si="128"/>
        <v/>
      </c>
      <c r="J488" s="57" t="str">
        <f t="shared" si="128"/>
        <v/>
      </c>
      <c r="L488" s="78"/>
      <c r="M488" s="78"/>
      <c r="N488" s="78"/>
      <c r="O488" s="78"/>
      <c r="P488" s="78"/>
      <c r="Q488" s="78"/>
      <c r="R488" s="76"/>
      <c r="S488" s="57" t="str">
        <f t="shared" si="114"/>
        <v/>
      </c>
      <c r="T488" s="81" t="str">
        <f t="shared" si="115"/>
        <v/>
      </c>
      <c r="U488" s="94" t="str">
        <f t="shared" si="116"/>
        <v/>
      </c>
      <c r="W488" s="44" t="str">
        <f t="shared" si="117"/>
        <v/>
      </c>
      <c r="X488" s="44" t="str">
        <f t="shared" si="118"/>
        <v/>
      </c>
      <c r="Y488" s="30" t="str">
        <f t="shared" ca="1" si="119"/>
        <v/>
      </c>
      <c r="Z488" s="30" t="str">
        <f t="shared" si="120"/>
        <v/>
      </c>
      <c r="AA488" s="30" t="str">
        <f t="shared" si="121"/>
        <v>N</v>
      </c>
      <c r="AB488" s="30" t="str">
        <f t="shared" si="122"/>
        <v/>
      </c>
      <c r="AC488" s="30" t="str">
        <f t="shared" si="123"/>
        <v/>
      </c>
      <c r="AD488" s="30" t="str">
        <f t="shared" si="124"/>
        <v/>
      </c>
      <c r="AE488" s="88" t="str">
        <f t="shared" si="125"/>
        <v/>
      </c>
      <c r="AF488" s="30" t="str">
        <f t="shared" si="126"/>
        <v/>
      </c>
      <c r="AG488" s="44" t="str">
        <f t="shared" si="127"/>
        <v/>
      </c>
      <c r="AH488" s="44" t="str">
        <f t="shared" si="127"/>
        <v/>
      </c>
      <c r="AI488" s="96" t="str">
        <f t="shared" si="127"/>
        <v/>
      </c>
    </row>
    <row r="489" spans="1:35" s="44" customFormat="1" x14ac:dyDescent="0.3">
      <c r="A489" s="65"/>
      <c r="B489" s="55" t="str">
        <f t="shared" ca="1" si="113"/>
        <v/>
      </c>
      <c r="C489" s="99"/>
      <c r="D489" s="67"/>
      <c r="E489" s="67"/>
      <c r="F489" s="68"/>
      <c r="G489" s="69"/>
      <c r="H489" s="70"/>
      <c r="I489" s="90" t="str">
        <f t="shared" si="128"/>
        <v/>
      </c>
      <c r="J489" s="57" t="str">
        <f t="shared" si="128"/>
        <v/>
      </c>
      <c r="L489" s="78"/>
      <c r="M489" s="78"/>
      <c r="N489" s="78"/>
      <c r="O489" s="78"/>
      <c r="P489" s="78"/>
      <c r="Q489" s="78"/>
      <c r="R489" s="76"/>
      <c r="S489" s="57" t="str">
        <f t="shared" si="114"/>
        <v/>
      </c>
      <c r="T489" s="81" t="str">
        <f t="shared" si="115"/>
        <v/>
      </c>
      <c r="U489" s="94" t="str">
        <f t="shared" si="116"/>
        <v/>
      </c>
      <c r="W489" s="44" t="str">
        <f t="shared" si="117"/>
        <v/>
      </c>
      <c r="X489" s="44" t="str">
        <f t="shared" si="118"/>
        <v/>
      </c>
      <c r="Y489" s="30" t="str">
        <f t="shared" ca="1" si="119"/>
        <v/>
      </c>
      <c r="Z489" s="30" t="str">
        <f t="shared" si="120"/>
        <v/>
      </c>
      <c r="AA489" s="30" t="str">
        <f t="shared" si="121"/>
        <v>N</v>
      </c>
      <c r="AB489" s="30" t="str">
        <f t="shared" si="122"/>
        <v/>
      </c>
      <c r="AC489" s="30" t="str">
        <f t="shared" si="123"/>
        <v/>
      </c>
      <c r="AD489" s="30" t="str">
        <f t="shared" si="124"/>
        <v/>
      </c>
      <c r="AE489" s="88" t="str">
        <f t="shared" si="125"/>
        <v/>
      </c>
      <c r="AF489" s="30" t="str">
        <f t="shared" si="126"/>
        <v/>
      </c>
      <c r="AG489" s="44" t="str">
        <f t="shared" si="127"/>
        <v/>
      </c>
      <c r="AH489" s="44" t="str">
        <f t="shared" si="127"/>
        <v/>
      </c>
      <c r="AI489" s="96" t="str">
        <f t="shared" si="127"/>
        <v/>
      </c>
    </row>
    <row r="490" spans="1:35" s="44" customFormat="1" x14ac:dyDescent="0.3">
      <c r="A490" s="65"/>
      <c r="B490" s="55" t="str">
        <f t="shared" ca="1" si="113"/>
        <v/>
      </c>
      <c r="C490" s="99"/>
      <c r="D490" s="67"/>
      <c r="E490" s="67"/>
      <c r="F490" s="68"/>
      <c r="G490" s="69"/>
      <c r="H490" s="70"/>
      <c r="I490" s="90" t="str">
        <f t="shared" si="128"/>
        <v/>
      </c>
      <c r="J490" s="57" t="str">
        <f t="shared" si="128"/>
        <v/>
      </c>
      <c r="L490" s="78"/>
      <c r="M490" s="78"/>
      <c r="N490" s="78"/>
      <c r="O490" s="78"/>
      <c r="P490" s="78"/>
      <c r="Q490" s="78"/>
      <c r="R490" s="76"/>
      <c r="S490" s="57" t="str">
        <f t="shared" si="114"/>
        <v/>
      </c>
      <c r="T490" s="81" t="str">
        <f t="shared" si="115"/>
        <v/>
      </c>
      <c r="U490" s="94" t="str">
        <f t="shared" si="116"/>
        <v/>
      </c>
      <c r="W490" s="44" t="str">
        <f t="shared" si="117"/>
        <v/>
      </c>
      <c r="X490" s="44" t="str">
        <f t="shared" si="118"/>
        <v/>
      </c>
      <c r="Y490" s="30" t="str">
        <f t="shared" ca="1" si="119"/>
        <v/>
      </c>
      <c r="Z490" s="30" t="str">
        <f t="shared" si="120"/>
        <v/>
      </c>
      <c r="AA490" s="30" t="str">
        <f t="shared" si="121"/>
        <v>N</v>
      </c>
      <c r="AB490" s="30" t="str">
        <f t="shared" si="122"/>
        <v/>
      </c>
      <c r="AC490" s="30" t="str">
        <f t="shared" si="123"/>
        <v/>
      </c>
      <c r="AD490" s="30" t="str">
        <f t="shared" si="124"/>
        <v/>
      </c>
      <c r="AE490" s="88" t="str">
        <f t="shared" si="125"/>
        <v/>
      </c>
      <c r="AF490" s="30" t="str">
        <f t="shared" si="126"/>
        <v/>
      </c>
      <c r="AG490" s="44" t="str">
        <f t="shared" si="127"/>
        <v/>
      </c>
      <c r="AH490" s="44" t="str">
        <f t="shared" si="127"/>
        <v/>
      </c>
      <c r="AI490" s="96" t="str">
        <f t="shared" si="127"/>
        <v/>
      </c>
    </row>
    <row r="491" spans="1:35" s="44" customFormat="1" x14ac:dyDescent="0.3">
      <c r="A491" s="65"/>
      <c r="B491" s="55" t="str">
        <f t="shared" ca="1" si="113"/>
        <v/>
      </c>
      <c r="C491" s="99"/>
      <c r="D491" s="67"/>
      <c r="E491" s="67"/>
      <c r="F491" s="68"/>
      <c r="G491" s="69"/>
      <c r="H491" s="70"/>
      <c r="I491" s="90" t="str">
        <f t="shared" si="128"/>
        <v/>
      </c>
      <c r="J491" s="57" t="str">
        <f t="shared" si="128"/>
        <v/>
      </c>
      <c r="L491" s="78"/>
      <c r="M491" s="78"/>
      <c r="N491" s="78"/>
      <c r="O491" s="78"/>
      <c r="P491" s="78"/>
      <c r="Q491" s="78"/>
      <c r="R491" s="76"/>
      <c r="S491" s="57" t="str">
        <f t="shared" si="114"/>
        <v/>
      </c>
      <c r="T491" s="81" t="str">
        <f t="shared" si="115"/>
        <v/>
      </c>
      <c r="U491" s="94" t="str">
        <f t="shared" si="116"/>
        <v/>
      </c>
      <c r="W491" s="44" t="str">
        <f t="shared" si="117"/>
        <v/>
      </c>
      <c r="X491" s="44" t="str">
        <f t="shared" si="118"/>
        <v/>
      </c>
      <c r="Y491" s="30" t="str">
        <f t="shared" ca="1" si="119"/>
        <v/>
      </c>
      <c r="Z491" s="30" t="str">
        <f t="shared" si="120"/>
        <v/>
      </c>
      <c r="AA491" s="30" t="str">
        <f t="shared" si="121"/>
        <v>N</v>
      </c>
      <c r="AB491" s="30" t="str">
        <f t="shared" si="122"/>
        <v/>
      </c>
      <c r="AC491" s="30" t="str">
        <f t="shared" si="123"/>
        <v/>
      </c>
      <c r="AD491" s="30" t="str">
        <f t="shared" si="124"/>
        <v/>
      </c>
      <c r="AE491" s="88" t="str">
        <f t="shared" si="125"/>
        <v/>
      </c>
      <c r="AF491" s="30" t="str">
        <f t="shared" si="126"/>
        <v/>
      </c>
      <c r="AG491" s="44" t="str">
        <f t="shared" si="127"/>
        <v/>
      </c>
      <c r="AH491" s="44" t="str">
        <f t="shared" si="127"/>
        <v/>
      </c>
      <c r="AI491" s="96" t="str">
        <f t="shared" si="127"/>
        <v/>
      </c>
    </row>
    <row r="492" spans="1:35" s="44" customFormat="1" x14ac:dyDescent="0.3">
      <c r="A492" s="65"/>
      <c r="B492" s="55" t="str">
        <f t="shared" ca="1" si="113"/>
        <v/>
      </c>
      <c r="C492" s="99"/>
      <c r="D492" s="67"/>
      <c r="E492" s="67"/>
      <c r="F492" s="68"/>
      <c r="G492" s="69"/>
      <c r="H492" s="70"/>
      <c r="I492" s="90" t="str">
        <f t="shared" si="128"/>
        <v/>
      </c>
      <c r="J492" s="57" t="str">
        <f t="shared" si="128"/>
        <v/>
      </c>
      <c r="L492" s="78"/>
      <c r="M492" s="78"/>
      <c r="N492" s="78"/>
      <c r="O492" s="78"/>
      <c r="P492" s="78"/>
      <c r="Q492" s="78"/>
      <c r="R492" s="76"/>
      <c r="S492" s="57" t="str">
        <f t="shared" si="114"/>
        <v/>
      </c>
      <c r="T492" s="81" t="str">
        <f t="shared" si="115"/>
        <v/>
      </c>
      <c r="U492" s="94" t="str">
        <f t="shared" si="116"/>
        <v/>
      </c>
      <c r="W492" s="44" t="str">
        <f t="shared" si="117"/>
        <v/>
      </c>
      <c r="X492" s="44" t="str">
        <f t="shared" si="118"/>
        <v/>
      </c>
      <c r="Y492" s="30" t="str">
        <f t="shared" ca="1" si="119"/>
        <v/>
      </c>
      <c r="Z492" s="30" t="str">
        <f t="shared" si="120"/>
        <v/>
      </c>
      <c r="AA492" s="30" t="str">
        <f t="shared" si="121"/>
        <v>N</v>
      </c>
      <c r="AB492" s="30" t="str">
        <f t="shared" si="122"/>
        <v/>
      </c>
      <c r="AC492" s="30" t="str">
        <f t="shared" si="123"/>
        <v/>
      </c>
      <c r="AD492" s="30" t="str">
        <f t="shared" si="124"/>
        <v/>
      </c>
      <c r="AE492" s="88" t="str">
        <f t="shared" si="125"/>
        <v/>
      </c>
      <c r="AF492" s="30" t="str">
        <f t="shared" si="126"/>
        <v/>
      </c>
      <c r="AG492" s="44" t="str">
        <f t="shared" si="127"/>
        <v/>
      </c>
      <c r="AH492" s="44" t="str">
        <f t="shared" si="127"/>
        <v/>
      </c>
      <c r="AI492" s="96" t="str">
        <f t="shared" si="127"/>
        <v/>
      </c>
    </row>
    <row r="493" spans="1:35" s="44" customFormat="1" x14ac:dyDescent="0.3">
      <c r="A493" s="65"/>
      <c r="B493" s="55" t="str">
        <f t="shared" ca="1" si="113"/>
        <v/>
      </c>
      <c r="C493" s="99"/>
      <c r="D493" s="67"/>
      <c r="E493" s="67"/>
      <c r="F493" s="68"/>
      <c r="G493" s="69"/>
      <c r="H493" s="70"/>
      <c r="I493" s="90" t="str">
        <f t="shared" si="128"/>
        <v/>
      </c>
      <c r="J493" s="57" t="str">
        <f t="shared" si="128"/>
        <v/>
      </c>
      <c r="L493" s="78"/>
      <c r="M493" s="78"/>
      <c r="N493" s="78"/>
      <c r="O493" s="78"/>
      <c r="P493" s="78"/>
      <c r="Q493" s="78"/>
      <c r="R493" s="76"/>
      <c r="S493" s="57" t="str">
        <f t="shared" si="114"/>
        <v/>
      </c>
      <c r="T493" s="81" t="str">
        <f t="shared" si="115"/>
        <v/>
      </c>
      <c r="U493" s="94" t="str">
        <f t="shared" si="116"/>
        <v/>
      </c>
      <c r="W493" s="44" t="str">
        <f t="shared" si="117"/>
        <v/>
      </c>
      <c r="X493" s="44" t="str">
        <f t="shared" si="118"/>
        <v/>
      </c>
      <c r="Y493" s="30" t="str">
        <f t="shared" ca="1" si="119"/>
        <v/>
      </c>
      <c r="Z493" s="30" t="str">
        <f t="shared" si="120"/>
        <v/>
      </c>
      <c r="AA493" s="30" t="str">
        <f t="shared" si="121"/>
        <v>N</v>
      </c>
      <c r="AB493" s="30" t="str">
        <f t="shared" si="122"/>
        <v/>
      </c>
      <c r="AC493" s="30" t="str">
        <f t="shared" si="123"/>
        <v/>
      </c>
      <c r="AD493" s="30" t="str">
        <f t="shared" si="124"/>
        <v/>
      </c>
      <c r="AE493" s="88" t="str">
        <f t="shared" si="125"/>
        <v/>
      </c>
      <c r="AF493" s="30" t="str">
        <f t="shared" si="126"/>
        <v/>
      </c>
      <c r="AG493" s="44" t="str">
        <f t="shared" si="127"/>
        <v/>
      </c>
      <c r="AH493" s="44" t="str">
        <f t="shared" si="127"/>
        <v/>
      </c>
      <c r="AI493" s="96" t="str">
        <f t="shared" si="127"/>
        <v/>
      </c>
    </row>
    <row r="494" spans="1:35" s="44" customFormat="1" x14ac:dyDescent="0.3">
      <c r="A494" s="65"/>
      <c r="B494" s="55" t="str">
        <f t="shared" ca="1" si="113"/>
        <v/>
      </c>
      <c r="C494" s="99"/>
      <c r="D494" s="67"/>
      <c r="E494" s="67"/>
      <c r="F494" s="68"/>
      <c r="G494" s="69"/>
      <c r="H494" s="70"/>
      <c r="I494" s="90" t="str">
        <f t="shared" si="128"/>
        <v/>
      </c>
      <c r="J494" s="57" t="str">
        <f t="shared" si="128"/>
        <v/>
      </c>
      <c r="L494" s="78"/>
      <c r="M494" s="78"/>
      <c r="N494" s="78"/>
      <c r="O494" s="78"/>
      <c r="P494" s="78"/>
      <c r="Q494" s="78"/>
      <c r="R494" s="76"/>
      <c r="S494" s="57" t="str">
        <f t="shared" si="114"/>
        <v/>
      </c>
      <c r="T494" s="81" t="str">
        <f t="shared" si="115"/>
        <v/>
      </c>
      <c r="U494" s="94" t="str">
        <f t="shared" si="116"/>
        <v/>
      </c>
      <c r="W494" s="44" t="str">
        <f t="shared" si="117"/>
        <v/>
      </c>
      <c r="X494" s="44" t="str">
        <f t="shared" si="118"/>
        <v/>
      </c>
      <c r="Y494" s="30" t="str">
        <f t="shared" ca="1" si="119"/>
        <v/>
      </c>
      <c r="Z494" s="30" t="str">
        <f t="shared" si="120"/>
        <v/>
      </c>
      <c r="AA494" s="30" t="str">
        <f t="shared" si="121"/>
        <v>N</v>
      </c>
      <c r="AB494" s="30" t="str">
        <f t="shared" si="122"/>
        <v/>
      </c>
      <c r="AC494" s="30" t="str">
        <f t="shared" si="123"/>
        <v/>
      </c>
      <c r="AD494" s="30" t="str">
        <f t="shared" si="124"/>
        <v/>
      </c>
      <c r="AE494" s="88" t="str">
        <f t="shared" si="125"/>
        <v/>
      </c>
      <c r="AF494" s="30" t="str">
        <f t="shared" si="126"/>
        <v/>
      </c>
      <c r="AG494" s="44" t="str">
        <f t="shared" si="127"/>
        <v/>
      </c>
      <c r="AH494" s="44" t="str">
        <f t="shared" si="127"/>
        <v/>
      </c>
      <c r="AI494" s="96" t="str">
        <f t="shared" si="127"/>
        <v/>
      </c>
    </row>
    <row r="495" spans="1:35" s="44" customFormat="1" x14ac:dyDescent="0.3">
      <c r="A495" s="65"/>
      <c r="B495" s="55" t="str">
        <f t="shared" ca="1" si="113"/>
        <v/>
      </c>
      <c r="C495" s="99"/>
      <c r="D495" s="67"/>
      <c r="E495" s="67"/>
      <c r="F495" s="68"/>
      <c r="G495" s="69"/>
      <c r="H495" s="70"/>
      <c r="I495" s="90" t="str">
        <f t="shared" si="128"/>
        <v/>
      </c>
      <c r="J495" s="57" t="str">
        <f t="shared" si="128"/>
        <v/>
      </c>
      <c r="L495" s="78"/>
      <c r="M495" s="78"/>
      <c r="N495" s="78"/>
      <c r="O495" s="78"/>
      <c r="P495" s="78"/>
      <c r="Q495" s="78"/>
      <c r="R495" s="76"/>
      <c r="S495" s="57" t="str">
        <f t="shared" si="114"/>
        <v/>
      </c>
      <c r="T495" s="81" t="str">
        <f t="shared" si="115"/>
        <v/>
      </c>
      <c r="U495" s="94" t="str">
        <f t="shared" si="116"/>
        <v/>
      </c>
      <c r="W495" s="44" t="str">
        <f t="shared" si="117"/>
        <v/>
      </c>
      <c r="X495" s="44" t="str">
        <f t="shared" si="118"/>
        <v/>
      </c>
      <c r="Y495" s="30" t="str">
        <f t="shared" ca="1" si="119"/>
        <v/>
      </c>
      <c r="Z495" s="30" t="str">
        <f t="shared" si="120"/>
        <v/>
      </c>
      <c r="AA495" s="30" t="str">
        <f t="shared" si="121"/>
        <v>N</v>
      </c>
      <c r="AB495" s="30" t="str">
        <f t="shared" si="122"/>
        <v/>
      </c>
      <c r="AC495" s="30" t="str">
        <f t="shared" si="123"/>
        <v/>
      </c>
      <c r="AD495" s="30" t="str">
        <f t="shared" si="124"/>
        <v/>
      </c>
      <c r="AE495" s="88" t="str">
        <f t="shared" si="125"/>
        <v/>
      </c>
      <c r="AF495" s="30" t="str">
        <f t="shared" si="126"/>
        <v/>
      </c>
      <c r="AG495" s="44" t="str">
        <f t="shared" si="127"/>
        <v/>
      </c>
      <c r="AH495" s="44" t="str">
        <f t="shared" si="127"/>
        <v/>
      </c>
      <c r="AI495" s="96" t="str">
        <f t="shared" si="127"/>
        <v/>
      </c>
    </row>
    <row r="496" spans="1:35" s="44" customFormat="1" x14ac:dyDescent="0.3">
      <c r="A496" s="65"/>
      <c r="B496" s="55" t="str">
        <f t="shared" ca="1" si="113"/>
        <v/>
      </c>
      <c r="C496" s="99"/>
      <c r="D496" s="67"/>
      <c r="E496" s="67"/>
      <c r="F496" s="68"/>
      <c r="G496" s="69"/>
      <c r="H496" s="70"/>
      <c r="I496" s="90" t="str">
        <f t="shared" si="128"/>
        <v/>
      </c>
      <c r="J496" s="57" t="str">
        <f t="shared" si="128"/>
        <v/>
      </c>
      <c r="L496" s="78"/>
      <c r="M496" s="78"/>
      <c r="N496" s="78"/>
      <c r="O496" s="78"/>
      <c r="P496" s="78"/>
      <c r="Q496" s="78"/>
      <c r="R496" s="76"/>
      <c r="S496" s="57" t="str">
        <f t="shared" si="114"/>
        <v/>
      </c>
      <c r="T496" s="81" t="str">
        <f t="shared" si="115"/>
        <v/>
      </c>
      <c r="U496" s="94" t="str">
        <f t="shared" si="116"/>
        <v/>
      </c>
      <c r="W496" s="44" t="str">
        <f t="shared" si="117"/>
        <v/>
      </c>
      <c r="X496" s="44" t="str">
        <f t="shared" si="118"/>
        <v/>
      </c>
      <c r="Y496" s="30" t="str">
        <f t="shared" ca="1" si="119"/>
        <v/>
      </c>
      <c r="Z496" s="30" t="str">
        <f t="shared" si="120"/>
        <v/>
      </c>
      <c r="AA496" s="30" t="str">
        <f t="shared" si="121"/>
        <v>N</v>
      </c>
      <c r="AB496" s="30" t="str">
        <f t="shared" si="122"/>
        <v/>
      </c>
      <c r="AC496" s="30" t="str">
        <f t="shared" si="123"/>
        <v/>
      </c>
      <c r="AD496" s="30" t="str">
        <f t="shared" si="124"/>
        <v/>
      </c>
      <c r="AE496" s="88" t="str">
        <f t="shared" si="125"/>
        <v/>
      </c>
      <c r="AF496" s="30" t="str">
        <f t="shared" si="126"/>
        <v/>
      </c>
      <c r="AG496" s="44" t="str">
        <f t="shared" si="127"/>
        <v/>
      </c>
      <c r="AH496" s="44" t="str">
        <f t="shared" si="127"/>
        <v/>
      </c>
      <c r="AI496" s="96" t="str">
        <f t="shared" si="127"/>
        <v/>
      </c>
    </row>
    <row r="497" spans="1:35" s="44" customFormat="1" x14ac:dyDescent="0.3">
      <c r="A497" s="65"/>
      <c r="B497" s="55" t="str">
        <f t="shared" ca="1" si="113"/>
        <v/>
      </c>
      <c r="C497" s="99"/>
      <c r="D497" s="67"/>
      <c r="E497" s="67"/>
      <c r="F497" s="68"/>
      <c r="G497" s="69"/>
      <c r="H497" s="70"/>
      <c r="I497" s="90" t="str">
        <f t="shared" si="128"/>
        <v/>
      </c>
      <c r="J497" s="57" t="str">
        <f t="shared" si="128"/>
        <v/>
      </c>
      <c r="L497" s="78"/>
      <c r="M497" s="78"/>
      <c r="N497" s="78"/>
      <c r="O497" s="78"/>
      <c r="P497" s="78"/>
      <c r="Q497" s="78"/>
      <c r="R497" s="76"/>
      <c r="S497" s="57" t="str">
        <f t="shared" si="114"/>
        <v/>
      </c>
      <c r="T497" s="81" t="str">
        <f t="shared" si="115"/>
        <v/>
      </c>
      <c r="U497" s="94" t="str">
        <f t="shared" si="116"/>
        <v/>
      </c>
      <c r="W497" s="44" t="str">
        <f t="shared" si="117"/>
        <v/>
      </c>
      <c r="X497" s="44" t="str">
        <f t="shared" si="118"/>
        <v/>
      </c>
      <c r="Y497" s="30" t="str">
        <f t="shared" ca="1" si="119"/>
        <v/>
      </c>
      <c r="Z497" s="30" t="str">
        <f t="shared" si="120"/>
        <v/>
      </c>
      <c r="AA497" s="30" t="str">
        <f t="shared" si="121"/>
        <v>N</v>
      </c>
      <c r="AB497" s="30" t="str">
        <f t="shared" si="122"/>
        <v/>
      </c>
      <c r="AC497" s="30" t="str">
        <f t="shared" si="123"/>
        <v/>
      </c>
      <c r="AD497" s="30" t="str">
        <f t="shared" si="124"/>
        <v/>
      </c>
      <c r="AE497" s="88" t="str">
        <f t="shared" si="125"/>
        <v/>
      </c>
      <c r="AF497" s="30" t="str">
        <f t="shared" si="126"/>
        <v/>
      </c>
      <c r="AG497" s="44" t="str">
        <f t="shared" si="127"/>
        <v/>
      </c>
      <c r="AH497" s="44" t="str">
        <f t="shared" si="127"/>
        <v/>
      </c>
      <c r="AI497" s="96" t="str">
        <f t="shared" si="127"/>
        <v/>
      </c>
    </row>
    <row r="498" spans="1:35" s="44" customFormat="1" x14ac:dyDescent="0.3">
      <c r="A498" s="65"/>
      <c r="B498" s="55" t="str">
        <f t="shared" ca="1" si="113"/>
        <v/>
      </c>
      <c r="C498" s="99"/>
      <c r="D498" s="67"/>
      <c r="E498" s="67"/>
      <c r="F498" s="68"/>
      <c r="G498" s="69"/>
      <c r="H498" s="70"/>
      <c r="I498" s="90" t="str">
        <f t="shared" si="128"/>
        <v/>
      </c>
      <c r="J498" s="57" t="str">
        <f t="shared" si="128"/>
        <v/>
      </c>
      <c r="L498" s="78"/>
      <c r="M498" s="78"/>
      <c r="N498" s="78"/>
      <c r="O498" s="78"/>
      <c r="P498" s="78"/>
      <c r="Q498" s="78"/>
      <c r="R498" s="76"/>
      <c r="S498" s="57" t="str">
        <f t="shared" si="114"/>
        <v/>
      </c>
      <c r="T498" s="81" t="str">
        <f t="shared" si="115"/>
        <v/>
      </c>
      <c r="U498" s="94" t="str">
        <f t="shared" si="116"/>
        <v/>
      </c>
      <c r="W498" s="44" t="str">
        <f t="shared" si="117"/>
        <v/>
      </c>
      <c r="X498" s="44" t="str">
        <f t="shared" si="118"/>
        <v/>
      </c>
      <c r="Y498" s="30" t="str">
        <f t="shared" ca="1" si="119"/>
        <v/>
      </c>
      <c r="Z498" s="30" t="str">
        <f t="shared" si="120"/>
        <v/>
      </c>
      <c r="AA498" s="30" t="str">
        <f t="shared" si="121"/>
        <v>N</v>
      </c>
      <c r="AB498" s="30" t="str">
        <f t="shared" si="122"/>
        <v/>
      </c>
      <c r="AC498" s="30" t="str">
        <f t="shared" si="123"/>
        <v/>
      </c>
      <c r="AD498" s="30" t="str">
        <f t="shared" si="124"/>
        <v/>
      </c>
      <c r="AE498" s="88" t="str">
        <f t="shared" si="125"/>
        <v/>
      </c>
      <c r="AF498" s="30" t="str">
        <f t="shared" si="126"/>
        <v/>
      </c>
      <c r="AG498" s="44" t="str">
        <f t="shared" si="127"/>
        <v/>
      </c>
      <c r="AH498" s="44" t="str">
        <f t="shared" si="127"/>
        <v/>
      </c>
      <c r="AI498" s="96" t="str">
        <f t="shared" si="127"/>
        <v/>
      </c>
    </row>
    <row r="499" spans="1:35" s="44" customFormat="1" x14ac:dyDescent="0.3">
      <c r="A499" s="65"/>
      <c r="B499" s="55" t="str">
        <f t="shared" ca="1" si="113"/>
        <v/>
      </c>
      <c r="C499" s="99"/>
      <c r="D499" s="67"/>
      <c r="E499" s="67"/>
      <c r="F499" s="68"/>
      <c r="G499" s="69"/>
      <c r="H499" s="70"/>
      <c r="I499" s="90" t="str">
        <f t="shared" si="128"/>
        <v/>
      </c>
      <c r="J499" s="57" t="str">
        <f t="shared" si="128"/>
        <v/>
      </c>
      <c r="L499" s="78"/>
      <c r="M499" s="78"/>
      <c r="N499" s="78"/>
      <c r="O499" s="78"/>
      <c r="P499" s="78"/>
      <c r="Q499" s="78"/>
      <c r="R499" s="76"/>
      <c r="S499" s="57" t="str">
        <f t="shared" si="114"/>
        <v/>
      </c>
      <c r="T499" s="81" t="str">
        <f t="shared" si="115"/>
        <v/>
      </c>
      <c r="U499" s="94" t="str">
        <f t="shared" si="116"/>
        <v/>
      </c>
      <c r="W499" s="44" t="str">
        <f t="shared" si="117"/>
        <v/>
      </c>
      <c r="X499" s="44" t="str">
        <f t="shared" si="118"/>
        <v/>
      </c>
      <c r="Y499" s="30" t="str">
        <f t="shared" ca="1" si="119"/>
        <v/>
      </c>
      <c r="Z499" s="30" t="str">
        <f t="shared" si="120"/>
        <v/>
      </c>
      <c r="AA499" s="30" t="str">
        <f t="shared" si="121"/>
        <v>N</v>
      </c>
      <c r="AB499" s="30" t="str">
        <f t="shared" si="122"/>
        <v/>
      </c>
      <c r="AC499" s="30" t="str">
        <f t="shared" si="123"/>
        <v/>
      </c>
      <c r="AD499" s="30" t="str">
        <f t="shared" si="124"/>
        <v/>
      </c>
      <c r="AE499" s="88" t="str">
        <f t="shared" si="125"/>
        <v/>
      </c>
      <c r="AF499" s="30" t="str">
        <f t="shared" si="126"/>
        <v/>
      </c>
      <c r="AG499" s="44" t="str">
        <f t="shared" si="127"/>
        <v/>
      </c>
      <c r="AH499" s="44" t="str">
        <f t="shared" si="127"/>
        <v/>
      </c>
      <c r="AI499" s="96" t="str">
        <f t="shared" si="127"/>
        <v/>
      </c>
    </row>
    <row r="500" spans="1:35" s="44" customFormat="1" x14ac:dyDescent="0.3">
      <c r="A500" s="66"/>
      <c r="B500" s="56" t="str">
        <f t="shared" ca="1" si="113"/>
        <v/>
      </c>
      <c r="C500" s="100"/>
      <c r="D500" s="72"/>
      <c r="E500" s="72"/>
      <c r="F500" s="73"/>
      <c r="G500" s="74"/>
      <c r="H500" s="75"/>
      <c r="I500" s="91" t="str">
        <f t="shared" si="128"/>
        <v/>
      </c>
      <c r="J500" s="58" t="str">
        <f t="shared" si="128"/>
        <v/>
      </c>
      <c r="L500" s="79"/>
      <c r="M500" s="79"/>
      <c r="N500" s="79"/>
      <c r="O500" s="79"/>
      <c r="P500" s="79"/>
      <c r="Q500" s="79"/>
      <c r="R500" s="77"/>
      <c r="S500" s="58" t="str">
        <f t="shared" si="114"/>
        <v/>
      </c>
      <c r="T500" s="82" t="str">
        <f t="shared" si="115"/>
        <v/>
      </c>
      <c r="U500" s="95" t="str">
        <f t="shared" si="116"/>
        <v/>
      </c>
      <c r="W500" s="44" t="str">
        <f t="shared" si="117"/>
        <v/>
      </c>
      <c r="X500" s="44" t="str">
        <f t="shared" si="118"/>
        <v/>
      </c>
      <c r="Y500" s="30" t="str">
        <f t="shared" ca="1" si="119"/>
        <v/>
      </c>
      <c r="Z500" s="30" t="str">
        <f t="shared" si="120"/>
        <v/>
      </c>
      <c r="AA500" s="30" t="str">
        <f t="shared" si="121"/>
        <v>N</v>
      </c>
      <c r="AB500" s="30" t="str">
        <f t="shared" si="122"/>
        <v/>
      </c>
      <c r="AC500" s="30" t="str">
        <f t="shared" si="123"/>
        <v/>
      </c>
      <c r="AD500" s="30" t="str">
        <f t="shared" si="124"/>
        <v/>
      </c>
      <c r="AE500" s="88" t="str">
        <f t="shared" si="125"/>
        <v/>
      </c>
      <c r="AF500" s="30" t="str">
        <f t="shared" si="126"/>
        <v/>
      </c>
      <c r="AG500" s="44" t="str">
        <f t="shared" si="127"/>
        <v/>
      </c>
      <c r="AH500" s="44" t="str">
        <f t="shared" si="127"/>
        <v/>
      </c>
      <c r="AI500" s="96" t="str">
        <f t="shared" si="127"/>
        <v/>
      </c>
    </row>
  </sheetData>
  <sheetProtection selectLockedCells="1"/>
  <autoFilter ref="W6:AI500"/>
  <mergeCells count="11">
    <mergeCell ref="R4:R5"/>
    <mergeCell ref="T4:U5"/>
    <mergeCell ref="L3:Q3"/>
    <mergeCell ref="A4:C5"/>
    <mergeCell ref="D4:D5"/>
    <mergeCell ref="E4:E5"/>
    <mergeCell ref="F4:F5"/>
    <mergeCell ref="G4:G5"/>
    <mergeCell ref="H4:H5"/>
    <mergeCell ref="J4:J6"/>
    <mergeCell ref="L4:Q5"/>
  </mergeCells>
  <conditionalFormatting sqref="A7:A500">
    <cfRule type="expression" dxfId="1436" priority="25">
      <formula>A7="x"</formula>
    </cfRule>
  </conditionalFormatting>
  <conditionalFormatting sqref="B7:B500">
    <cfRule type="expression" dxfId="1435" priority="1">
      <formula>A7="x"</formula>
    </cfRule>
    <cfRule type="expression" dxfId="1434" priority="24">
      <formula>RIGHT(C7,1)=":"</formula>
    </cfRule>
  </conditionalFormatting>
  <conditionalFormatting sqref="C7:C500">
    <cfRule type="expression" dxfId="1433" priority="12">
      <formula>A7="x"</formula>
    </cfRule>
    <cfRule type="expression" dxfId="1432" priority="13">
      <formula>RIGHT(C7,1)=":"</formula>
    </cfRule>
    <cfRule type="expression" dxfId="1431" priority="14">
      <formula>G7="D"</formula>
    </cfRule>
    <cfRule type="expression" dxfId="1430" priority="19">
      <formula>G7="A"</formula>
    </cfRule>
    <cfRule type="expression" dxfId="1429" priority="23">
      <formula>G7="E"</formula>
    </cfRule>
  </conditionalFormatting>
  <conditionalFormatting sqref="D7:F500 H7:I500">
    <cfRule type="expression" dxfId="1428" priority="11">
      <formula>$A7="x"</formula>
    </cfRule>
    <cfRule type="expression" dxfId="1427" priority="18">
      <formula>RIGHT($C7,1)=":"</formula>
    </cfRule>
  </conditionalFormatting>
  <conditionalFormatting sqref="J8:J500">
    <cfRule type="expression" dxfId="1426" priority="21">
      <formula>A8="x"</formula>
    </cfRule>
  </conditionalFormatting>
  <conditionalFormatting sqref="J7">
    <cfRule type="expression" dxfId="1425" priority="20">
      <formula>A7="x"</formula>
    </cfRule>
  </conditionalFormatting>
  <conditionalFormatting sqref="J7:J500">
    <cfRule type="expression" dxfId="1424" priority="17">
      <formula>RIGHT($C7,1)=":"</formula>
    </cfRule>
  </conditionalFormatting>
  <conditionalFormatting sqref="G7:G500">
    <cfRule type="expression" dxfId="1423" priority="15">
      <formula>$A7="x"</formula>
    </cfRule>
    <cfRule type="expression" dxfId="1422" priority="16">
      <formula>RIGHT($C7,1)=":"</formula>
    </cfRule>
  </conditionalFormatting>
  <conditionalFormatting sqref="M7:T500">
    <cfRule type="expression" dxfId="1421" priority="5">
      <formula>$A7="x"</formula>
    </cfRule>
    <cfRule type="expression" dxfId="1420" priority="8">
      <formula>RIGHT($C7,1)=":"</formula>
    </cfRule>
  </conditionalFormatting>
  <conditionalFormatting sqref="L7:L500">
    <cfRule type="expression" dxfId="1419" priority="3">
      <formula>A7="x"</formula>
    </cfRule>
    <cfRule type="expression" dxfId="1418" priority="4">
      <formula>RIGHT(C7,1)=":"</formula>
    </cfRule>
  </conditionalFormatting>
  <conditionalFormatting sqref="U7:U500">
    <cfRule type="expression" dxfId="1417" priority="6">
      <formula>A7="x"</formula>
    </cfRule>
    <cfRule type="expression" dxfId="1416" priority="7">
      <formula>RIGHT(C7,1)=":"</formula>
    </cfRule>
  </conditionalFormatting>
  <conditionalFormatting sqref="L7:R500">
    <cfRule type="expression" dxfId="1415" priority="10">
      <formula>$S7="Invalid"</formula>
    </cfRule>
  </conditionalFormatting>
  <conditionalFormatting sqref="L7:Q500">
    <cfRule type="expression" dxfId="1414" priority="9">
      <formula>AND($S7="Invalid",L7="x")</formula>
    </cfRule>
  </conditionalFormatting>
  <conditionalFormatting sqref="S7:S500">
    <cfRule type="cellIs" dxfId="1413" priority="2" operator="equal">
      <formula>"Invalid"</formula>
    </cfRule>
  </conditionalFormatting>
  <dataValidations count="3">
    <dataValidation type="list" allowBlank="1" showInputMessage="1" showErrorMessage="1" sqref="G7:G500">
      <formula1>"A,E,D"</formula1>
    </dataValidation>
    <dataValidation type="decimal" allowBlank="1" showInputMessage="1" showErrorMessage="1" sqref="D7:E500">
      <formula1>MinRate</formula1>
      <formula2>MaxRate</formula2>
    </dataValidation>
    <dataValidation type="list" allowBlank="1" showInputMessage="1" showErrorMessage="1" sqref="A7:A500 L7:Q500">
      <formula1>"x"</formula1>
    </dataValidation>
  </dataValidations>
  <pageMargins left="0.7" right="0.7" top="0.75" bottom="0.75" header="0.3" footer="0.3"/>
  <pageSetup orientation="portrait"/>
  <extLst>
    <ext xmlns:x14="http://schemas.microsoft.com/office/spreadsheetml/2009/9/main" uri="{78C0D931-6437-407d-A8EE-F0AAD7539E65}">
      <x14:conditionalFormattings>
        <x14:conditionalFormatting xmlns:xm="http://schemas.microsoft.com/office/excel/2006/main">
          <x14:cfRule type="iconSet" priority="22" id="{1E0FA7F9-19BD-4552-A23F-9C2BF8B28647}">
            <x14:iconSet iconSet="5Rating" custom="1">
              <x14:cfvo type="percent">
                <xm:f>0</xm:f>
              </x14:cfvo>
              <x14:cfvo type="percent">
                <xm:f>20</xm:f>
              </x14:cfvo>
              <x14:cfvo type="percent">
                <xm:f>40</xm:f>
              </x14:cfvo>
              <x14:cfvo type="percent">
                <xm:f>60</xm:f>
              </x14:cfvo>
              <x14:cfvo type="percent">
                <xm:f>80</xm:f>
              </x14:cfvo>
              <x14:cfIcon iconSet="3TrafficLights1" iconId="2"/>
              <x14:cfIcon iconSet="4RedToBlack" iconId="1"/>
              <x14:cfIcon iconSet="4RedToBlack" iconId="1"/>
              <x14:cfIcon iconSet="3Signs" iconId="1"/>
              <x14:cfIcon iconSet="3Signs" iconId="0"/>
            </x14:iconSet>
          </x14:cfRule>
          <xm:sqref>I7:I500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39997558519241921"/>
  </sheetPr>
  <dimension ref="A1:M200"/>
  <sheetViews>
    <sheetView showGridLines="0" tabSelected="1" zoomScale="150" zoomScaleNormal="150" zoomScalePageLayoutView="150" workbookViewId="0">
      <pane ySplit="6" topLeftCell="A19" activePane="bottomLeft" state="frozen"/>
      <selection activeCell="B12" sqref="B12:D12"/>
      <selection pane="bottomLeft" activeCell="J48" sqref="J48"/>
    </sheetView>
  </sheetViews>
  <sheetFormatPr defaultColWidth="0" defaultRowHeight="14.25" zeroHeight="1" x14ac:dyDescent="0.2"/>
  <cols>
    <col min="1" max="1" width="5.125" style="1" customWidth="1"/>
    <col min="2" max="2" width="8.625" style="1" customWidth="1"/>
    <col min="3" max="3" width="30.625" style="1" customWidth="1"/>
    <col min="4" max="9" width="5.125" style="1" customWidth="1"/>
    <col min="10" max="10" width="28.875" style="1" customWidth="1"/>
    <col min="11" max="11" width="8.625" style="1" customWidth="1"/>
    <col min="12" max="13" width="0" style="1" hidden="1" customWidth="1"/>
    <col min="14" max="16384" width="8.625" style="1" hidden="1"/>
  </cols>
  <sheetData>
    <row r="1" spans="1:11" s="43" customFormat="1" ht="18.75" x14ac:dyDescent="0.3">
      <c r="A1" s="114" t="str">
        <f>ClientName</f>
        <v>City of Garden Grove</v>
      </c>
      <c r="B1" s="114"/>
      <c r="C1" s="114"/>
      <c r="D1" s="114"/>
      <c r="E1" s="114"/>
      <c r="F1" s="114"/>
      <c r="G1" s="114"/>
      <c r="H1" s="114"/>
      <c r="I1" s="114"/>
      <c r="J1" s="114"/>
      <c r="K1" s="114"/>
    </row>
    <row r="2" spans="1:11" x14ac:dyDescent="0.2">
      <c r="A2" s="115" t="s">
        <v>82</v>
      </c>
      <c r="B2" s="115"/>
      <c r="C2" s="115"/>
      <c r="D2" s="115"/>
      <c r="E2" s="115"/>
      <c r="F2" s="115"/>
      <c r="G2" s="115"/>
      <c r="H2" s="115"/>
      <c r="I2" s="115"/>
      <c r="J2" s="115"/>
      <c r="K2" s="115"/>
    </row>
    <row r="3" spans="1:11" x14ac:dyDescent="0.2">
      <c r="A3" s="115" t="s">
        <v>109</v>
      </c>
      <c r="B3" s="115"/>
      <c r="C3" s="116"/>
      <c r="D3" s="179" t="s">
        <v>1501</v>
      </c>
      <c r="E3" s="179"/>
      <c r="F3" s="179"/>
      <c r="G3" s="179"/>
      <c r="H3" s="179"/>
      <c r="I3" s="179"/>
      <c r="J3" s="115"/>
      <c r="K3" s="115"/>
    </row>
    <row r="4" spans="1:11" ht="14.1" customHeight="1" x14ac:dyDescent="0.2">
      <c r="A4" s="177" t="s">
        <v>86</v>
      </c>
      <c r="B4" s="177"/>
      <c r="C4" s="177"/>
      <c r="D4" s="180" t="s">
        <v>94</v>
      </c>
      <c r="E4" s="180"/>
      <c r="F4" s="180"/>
      <c r="G4" s="180"/>
      <c r="H4" s="180"/>
      <c r="I4" s="180"/>
      <c r="J4" s="180" t="s">
        <v>95</v>
      </c>
      <c r="K4" s="117"/>
    </row>
    <row r="5" spans="1:11" x14ac:dyDescent="0.2">
      <c r="A5" s="178"/>
      <c r="B5" s="178"/>
      <c r="C5" s="178"/>
      <c r="D5" s="181"/>
      <c r="E5" s="181"/>
      <c r="F5" s="181"/>
      <c r="G5" s="181"/>
      <c r="H5" s="181"/>
      <c r="I5" s="181"/>
      <c r="J5" s="181"/>
      <c r="K5" s="118"/>
    </row>
    <row r="6" spans="1:11" x14ac:dyDescent="0.2">
      <c r="A6" s="119"/>
      <c r="B6" s="119"/>
      <c r="C6" s="119"/>
      <c r="D6" s="120" t="s">
        <v>58</v>
      </c>
      <c r="E6" s="121" t="s">
        <v>63</v>
      </c>
      <c r="F6" s="122" t="s">
        <v>67</v>
      </c>
      <c r="G6" s="123" t="s">
        <v>72</v>
      </c>
      <c r="H6" s="124" t="s">
        <v>74</v>
      </c>
      <c r="I6" s="125" t="s">
        <v>76</v>
      </c>
      <c r="J6" s="126" t="str">
        <f>IF(COUNTIF(K7:K200,"invalid")=0,"","Please Correct Invalid Responses")</f>
        <v/>
      </c>
      <c r="K6" s="127" t="s">
        <v>98</v>
      </c>
    </row>
    <row r="7" spans="1:11" s="44" customFormat="1" x14ac:dyDescent="0.3">
      <c r="A7" s="128" t="s">
        <v>110</v>
      </c>
      <c r="B7" s="129" t="s">
        <v>109</v>
      </c>
      <c r="C7" s="130" t="s">
        <v>111</v>
      </c>
      <c r="D7" s="131"/>
      <c r="E7" s="131"/>
      <c r="F7" s="131"/>
      <c r="G7" s="131"/>
      <c r="H7" s="131"/>
      <c r="I7" s="131"/>
      <c r="J7" s="132"/>
      <c r="K7" s="133" t="str">
        <f t="shared" ref="K7:K38" si="0">IF(C7="","",
IF(OR(A1="x",RIGHT(C7,1)=":"),"",
IF(COUNTA(D7:I7)&gt;1,"Invalid",
IF(D7="x",$D$6,IF(E7="x",$E$6,IF(F7="x",$F$6,IF(G7="x",$G$6,IF(H7="x",$H$6,IF(I7="x",$I$6,"")))))))))</f>
        <v/>
      </c>
    </row>
    <row r="8" spans="1:11" s="44" customFormat="1" ht="42.75" x14ac:dyDescent="0.3">
      <c r="A8" s="128"/>
      <c r="B8" s="129" t="s">
        <v>1369</v>
      </c>
      <c r="C8" s="138" t="s">
        <v>112</v>
      </c>
      <c r="D8" s="78" t="s">
        <v>110</v>
      </c>
      <c r="E8" s="78"/>
      <c r="F8" s="78"/>
      <c r="G8" s="78"/>
      <c r="H8" s="78"/>
      <c r="I8" s="78"/>
      <c r="J8" s="84"/>
      <c r="K8" s="136" t="str">
        <f t="shared" si="0"/>
        <v>SUP</v>
      </c>
    </row>
    <row r="9" spans="1:11" s="44" customFormat="1" ht="57" x14ac:dyDescent="0.3">
      <c r="A9" s="128"/>
      <c r="B9" s="129" t="s">
        <v>1370</v>
      </c>
      <c r="C9" s="138" t="s">
        <v>113</v>
      </c>
      <c r="D9" s="78" t="s">
        <v>110</v>
      </c>
      <c r="E9" s="78"/>
      <c r="F9" s="78"/>
      <c r="G9" s="78"/>
      <c r="H9" s="78"/>
      <c r="I9" s="78"/>
      <c r="J9" s="76"/>
      <c r="K9" s="136" t="str">
        <f t="shared" si="0"/>
        <v>SUP</v>
      </c>
    </row>
    <row r="10" spans="1:11" s="44" customFormat="1" ht="57" x14ac:dyDescent="0.3">
      <c r="A10" s="128"/>
      <c r="B10" s="129" t="s">
        <v>1371</v>
      </c>
      <c r="C10" s="138" t="s">
        <v>114</v>
      </c>
      <c r="D10" s="78" t="s">
        <v>110</v>
      </c>
      <c r="E10" s="78"/>
      <c r="F10" s="78"/>
      <c r="G10" s="78"/>
      <c r="H10" s="78"/>
      <c r="I10" s="78"/>
      <c r="J10" s="76"/>
      <c r="K10" s="136" t="str">
        <f t="shared" si="0"/>
        <v>SUP</v>
      </c>
    </row>
    <row r="11" spans="1:11" s="44" customFormat="1" ht="42.75" x14ac:dyDescent="0.3">
      <c r="A11" s="128"/>
      <c r="B11" s="129" t="s">
        <v>1372</v>
      </c>
      <c r="C11" s="138" t="s">
        <v>115</v>
      </c>
      <c r="D11" s="78" t="s">
        <v>110</v>
      </c>
      <c r="E11" s="78"/>
      <c r="F11" s="78"/>
      <c r="G11" s="78"/>
      <c r="H11" s="78"/>
      <c r="I11" s="78"/>
      <c r="J11" s="76"/>
      <c r="K11" s="136" t="str">
        <f t="shared" si="0"/>
        <v>SUP</v>
      </c>
    </row>
    <row r="12" spans="1:11" s="44" customFormat="1" ht="42.75" x14ac:dyDescent="0.3">
      <c r="A12" s="128"/>
      <c r="B12" s="129" t="s">
        <v>1373</v>
      </c>
      <c r="C12" s="138" t="s">
        <v>116</v>
      </c>
      <c r="D12" s="78" t="s">
        <v>110</v>
      </c>
      <c r="E12" s="78"/>
      <c r="F12" s="78"/>
      <c r="G12" s="78"/>
      <c r="H12" s="78"/>
      <c r="I12" s="78"/>
      <c r="J12" s="76"/>
      <c r="K12" s="136" t="str">
        <f t="shared" si="0"/>
        <v>SUP</v>
      </c>
    </row>
    <row r="13" spans="1:11" s="44" customFormat="1" ht="42.75" x14ac:dyDescent="0.3">
      <c r="A13" s="128"/>
      <c r="B13" s="129" t="s">
        <v>1374</v>
      </c>
      <c r="C13" s="138" t="s">
        <v>117</v>
      </c>
      <c r="D13" s="78" t="s">
        <v>110</v>
      </c>
      <c r="E13" s="78"/>
      <c r="F13" s="78"/>
      <c r="G13" s="78"/>
      <c r="H13" s="78"/>
      <c r="I13" s="78"/>
      <c r="J13" s="76"/>
      <c r="K13" s="136" t="str">
        <f t="shared" si="0"/>
        <v/>
      </c>
    </row>
    <row r="14" spans="1:11" s="44" customFormat="1" ht="57" x14ac:dyDescent="0.3">
      <c r="A14" s="128"/>
      <c r="B14" s="129" t="s">
        <v>1375</v>
      </c>
      <c r="C14" s="138" t="s">
        <v>118</v>
      </c>
      <c r="D14" s="78" t="s">
        <v>110</v>
      </c>
      <c r="E14" s="78"/>
      <c r="F14" s="78"/>
      <c r="G14" s="78"/>
      <c r="H14" s="78"/>
      <c r="I14" s="78"/>
      <c r="J14" s="76"/>
      <c r="K14" s="136" t="str">
        <f t="shared" si="0"/>
        <v>SUP</v>
      </c>
    </row>
    <row r="15" spans="1:11" s="44" customFormat="1" ht="28.5" x14ac:dyDescent="0.3">
      <c r="A15" s="128"/>
      <c r="B15" s="129" t="s">
        <v>1376</v>
      </c>
      <c r="C15" s="138" t="s">
        <v>119</v>
      </c>
      <c r="D15" s="78" t="s">
        <v>110</v>
      </c>
      <c r="E15" s="78"/>
      <c r="F15" s="78"/>
      <c r="G15" s="78"/>
      <c r="H15" s="78"/>
      <c r="I15" s="78"/>
      <c r="J15" s="76"/>
      <c r="K15" s="136" t="str">
        <f t="shared" si="0"/>
        <v>SUP</v>
      </c>
    </row>
    <row r="16" spans="1:11" s="44" customFormat="1" ht="28.5" x14ac:dyDescent="0.3">
      <c r="A16" s="128"/>
      <c r="B16" s="129" t="s">
        <v>1377</v>
      </c>
      <c r="C16" s="138" t="s">
        <v>120</v>
      </c>
      <c r="D16" s="78" t="s">
        <v>110</v>
      </c>
      <c r="E16" s="78"/>
      <c r="F16" s="78"/>
      <c r="G16" s="78"/>
      <c r="H16" s="78"/>
      <c r="I16" s="78"/>
      <c r="J16" s="76"/>
      <c r="K16" s="136" t="str">
        <f t="shared" si="0"/>
        <v>SUP</v>
      </c>
    </row>
    <row r="17" spans="1:11" s="44" customFormat="1" ht="28.5" x14ac:dyDescent="0.3">
      <c r="A17" s="128"/>
      <c r="B17" s="129" t="s">
        <v>1378</v>
      </c>
      <c r="C17" s="138" t="s">
        <v>121</v>
      </c>
      <c r="D17" s="78" t="s">
        <v>110</v>
      </c>
      <c r="E17" s="78"/>
      <c r="F17" s="78"/>
      <c r="G17" s="78"/>
      <c r="H17" s="78"/>
      <c r="I17" s="78"/>
      <c r="J17" s="76"/>
      <c r="K17" s="136" t="str">
        <f t="shared" si="0"/>
        <v>SUP</v>
      </c>
    </row>
    <row r="18" spans="1:11" s="44" customFormat="1" ht="28.5" x14ac:dyDescent="0.3">
      <c r="A18" s="128"/>
      <c r="B18" s="129" t="s">
        <v>1379</v>
      </c>
      <c r="C18" s="138" t="s">
        <v>122</v>
      </c>
      <c r="D18" s="78" t="s">
        <v>110</v>
      </c>
      <c r="E18" s="78"/>
      <c r="F18" s="78"/>
      <c r="G18" s="78"/>
      <c r="H18" s="78"/>
      <c r="I18" s="78"/>
      <c r="J18" s="76"/>
      <c r="K18" s="136" t="str">
        <f t="shared" si="0"/>
        <v>SUP</v>
      </c>
    </row>
    <row r="19" spans="1:11" s="44" customFormat="1" ht="57" x14ac:dyDescent="0.3">
      <c r="A19" s="128"/>
      <c r="B19" s="129" t="s">
        <v>1380</v>
      </c>
      <c r="C19" s="138" t="s">
        <v>123</v>
      </c>
      <c r="D19" s="78" t="s">
        <v>110</v>
      </c>
      <c r="E19" s="78"/>
      <c r="F19" s="78"/>
      <c r="G19" s="78"/>
      <c r="H19" s="78"/>
      <c r="I19" s="78"/>
      <c r="J19" s="76"/>
      <c r="K19" s="136" t="str">
        <f t="shared" si="0"/>
        <v>SUP</v>
      </c>
    </row>
    <row r="20" spans="1:11" s="44" customFormat="1" ht="28.5" x14ac:dyDescent="0.3">
      <c r="A20" s="128"/>
      <c r="B20" s="129" t="s">
        <v>1380</v>
      </c>
      <c r="C20" s="138" t="s">
        <v>124</v>
      </c>
      <c r="D20" s="78"/>
      <c r="E20" s="78"/>
      <c r="F20" s="78"/>
      <c r="G20" s="78"/>
      <c r="H20" s="78"/>
      <c r="I20" s="78"/>
      <c r="J20" s="76"/>
      <c r="K20" s="136" t="str">
        <f t="shared" si="0"/>
        <v/>
      </c>
    </row>
    <row r="21" spans="1:11" s="44" customFormat="1" x14ac:dyDescent="0.3">
      <c r="A21" s="128"/>
      <c r="B21" s="129" t="s">
        <v>1381</v>
      </c>
      <c r="C21" s="138" t="s">
        <v>125</v>
      </c>
      <c r="D21" s="78" t="s">
        <v>110</v>
      </c>
      <c r="E21" s="78"/>
      <c r="F21" s="78"/>
      <c r="G21" s="78"/>
      <c r="H21" s="78"/>
      <c r="I21" s="78"/>
      <c r="J21" s="76"/>
      <c r="K21" s="136" t="str">
        <f t="shared" si="0"/>
        <v>SUP</v>
      </c>
    </row>
    <row r="22" spans="1:11" s="44" customFormat="1" x14ac:dyDescent="0.3">
      <c r="A22" s="128"/>
      <c r="B22" s="129" t="s">
        <v>1382</v>
      </c>
      <c r="C22" s="138" t="s">
        <v>126</v>
      </c>
      <c r="D22" s="78" t="s">
        <v>110</v>
      </c>
      <c r="E22" s="78"/>
      <c r="F22" s="78"/>
      <c r="G22" s="78"/>
      <c r="H22" s="78"/>
      <c r="I22" s="78"/>
      <c r="J22" s="76"/>
      <c r="K22" s="136" t="str">
        <f t="shared" si="0"/>
        <v>SUP</v>
      </c>
    </row>
    <row r="23" spans="1:11" s="44" customFormat="1" x14ac:dyDescent="0.3">
      <c r="A23" s="128"/>
      <c r="B23" s="129" t="s">
        <v>1383</v>
      </c>
      <c r="C23" s="138" t="s">
        <v>127</v>
      </c>
      <c r="D23" s="78" t="s">
        <v>110</v>
      </c>
      <c r="E23" s="78"/>
      <c r="F23" s="78"/>
      <c r="G23" s="78"/>
      <c r="H23" s="78"/>
      <c r="I23" s="78"/>
      <c r="J23" s="76"/>
      <c r="K23" s="136" t="str">
        <f t="shared" si="0"/>
        <v>SUP</v>
      </c>
    </row>
    <row r="24" spans="1:11" s="44" customFormat="1" ht="28.5" x14ac:dyDescent="0.3">
      <c r="A24" s="128"/>
      <c r="B24" s="129" t="s">
        <v>1384</v>
      </c>
      <c r="C24" s="138" t="s">
        <v>128</v>
      </c>
      <c r="D24" s="78" t="s">
        <v>110</v>
      </c>
      <c r="E24" s="78"/>
      <c r="F24" s="78"/>
      <c r="G24" s="78"/>
      <c r="H24" s="78"/>
      <c r="I24" s="78"/>
      <c r="J24" s="76"/>
      <c r="K24" s="136" t="str">
        <f t="shared" si="0"/>
        <v>SUP</v>
      </c>
    </row>
    <row r="25" spans="1:11" s="44" customFormat="1" x14ac:dyDescent="0.3">
      <c r="A25" s="128"/>
      <c r="B25" s="129" t="s">
        <v>1385</v>
      </c>
      <c r="C25" s="138" t="s">
        <v>129</v>
      </c>
      <c r="D25" s="78" t="s">
        <v>110</v>
      </c>
      <c r="E25" s="78"/>
      <c r="F25" s="78"/>
      <c r="G25" s="78"/>
      <c r="H25" s="78"/>
      <c r="I25" s="78"/>
      <c r="J25" s="76"/>
      <c r="K25" s="136" t="str">
        <f t="shared" si="0"/>
        <v>SUP</v>
      </c>
    </row>
    <row r="26" spans="1:11" s="44" customFormat="1" ht="57" x14ac:dyDescent="0.3">
      <c r="A26" s="128"/>
      <c r="B26" s="129" t="s">
        <v>1385</v>
      </c>
      <c r="C26" s="138" t="s">
        <v>130</v>
      </c>
      <c r="D26" s="78"/>
      <c r="E26" s="78"/>
      <c r="F26" s="78"/>
      <c r="G26" s="78"/>
      <c r="H26" s="78"/>
      <c r="I26" s="78"/>
      <c r="J26" s="76"/>
      <c r="K26" s="136" t="str">
        <f t="shared" si="0"/>
        <v/>
      </c>
    </row>
    <row r="27" spans="1:11" s="44" customFormat="1" x14ac:dyDescent="0.3">
      <c r="A27" s="128"/>
      <c r="B27" s="129" t="s">
        <v>1386</v>
      </c>
      <c r="C27" s="138" t="s">
        <v>131</v>
      </c>
      <c r="D27" s="78" t="s">
        <v>110</v>
      </c>
      <c r="E27" s="78"/>
      <c r="F27" s="78"/>
      <c r="G27" s="78"/>
      <c r="H27" s="78"/>
      <c r="I27" s="78"/>
      <c r="J27" s="76"/>
      <c r="K27" s="136" t="str">
        <f t="shared" si="0"/>
        <v>SUP</v>
      </c>
    </row>
    <row r="28" spans="1:11" s="44" customFormat="1" x14ac:dyDescent="0.3">
      <c r="A28" s="128"/>
      <c r="B28" s="129" t="s">
        <v>1387</v>
      </c>
      <c r="C28" s="138" t="s">
        <v>132</v>
      </c>
      <c r="D28" s="78" t="s">
        <v>110</v>
      </c>
      <c r="E28" s="78"/>
      <c r="F28" s="78"/>
      <c r="G28" s="78"/>
      <c r="H28" s="78"/>
      <c r="I28" s="78"/>
      <c r="J28" s="76"/>
      <c r="K28" s="136" t="str">
        <f t="shared" si="0"/>
        <v>SUP</v>
      </c>
    </row>
    <row r="29" spans="1:11" s="44" customFormat="1" ht="28.5" x14ac:dyDescent="0.3">
      <c r="A29" s="128"/>
      <c r="B29" s="129" t="s">
        <v>1388</v>
      </c>
      <c r="C29" s="138" t="s">
        <v>133</v>
      </c>
      <c r="D29" s="78" t="s">
        <v>110</v>
      </c>
      <c r="E29" s="78"/>
      <c r="F29" s="78"/>
      <c r="G29" s="78"/>
      <c r="H29" s="78"/>
      <c r="I29" s="78"/>
      <c r="J29" s="76"/>
      <c r="K29" s="136" t="str">
        <f t="shared" si="0"/>
        <v>SUP</v>
      </c>
    </row>
    <row r="30" spans="1:11" s="44" customFormat="1" x14ac:dyDescent="0.3">
      <c r="A30" s="128"/>
      <c r="B30" s="129" t="s">
        <v>1389</v>
      </c>
      <c r="C30" s="138" t="s">
        <v>134</v>
      </c>
      <c r="D30" s="78" t="s">
        <v>110</v>
      </c>
      <c r="E30" s="78"/>
      <c r="F30" s="78"/>
      <c r="G30" s="78"/>
      <c r="H30" s="78"/>
      <c r="I30" s="78"/>
      <c r="J30" s="76"/>
      <c r="K30" s="136" t="str">
        <f t="shared" si="0"/>
        <v>SUP</v>
      </c>
    </row>
    <row r="31" spans="1:11" s="44" customFormat="1" ht="42.75" x14ac:dyDescent="0.3">
      <c r="A31" s="128"/>
      <c r="B31" s="129" t="s">
        <v>1390</v>
      </c>
      <c r="C31" s="138" t="s">
        <v>135</v>
      </c>
      <c r="D31" s="78" t="s">
        <v>110</v>
      </c>
      <c r="E31" s="78"/>
      <c r="F31" s="78"/>
      <c r="G31" s="78"/>
      <c r="H31" s="78"/>
      <c r="I31" s="78"/>
      <c r="J31" s="76"/>
      <c r="K31" s="136" t="str">
        <f t="shared" si="0"/>
        <v>SUP</v>
      </c>
    </row>
    <row r="32" spans="1:11" s="44" customFormat="1" x14ac:dyDescent="0.3">
      <c r="A32" s="128"/>
      <c r="B32" s="129" t="s">
        <v>1391</v>
      </c>
      <c r="C32" s="138" t="s">
        <v>136</v>
      </c>
      <c r="D32" s="78" t="s">
        <v>110</v>
      </c>
      <c r="E32" s="78"/>
      <c r="F32" s="78"/>
      <c r="G32" s="78"/>
      <c r="H32" s="78"/>
      <c r="I32" s="78"/>
      <c r="J32" s="76"/>
      <c r="K32" s="136" t="str">
        <f t="shared" si="0"/>
        <v>SUP</v>
      </c>
    </row>
    <row r="33" spans="1:11" s="44" customFormat="1" ht="57" x14ac:dyDescent="0.3">
      <c r="A33" s="128"/>
      <c r="B33" s="129" t="s">
        <v>1392</v>
      </c>
      <c r="C33" s="138" t="s">
        <v>137</v>
      </c>
      <c r="D33" s="78" t="s">
        <v>110</v>
      </c>
      <c r="E33" s="78"/>
      <c r="F33" s="78"/>
      <c r="G33" s="78"/>
      <c r="H33" s="78"/>
      <c r="I33" s="78"/>
      <c r="J33" s="76"/>
      <c r="K33" s="136" t="str">
        <f t="shared" si="0"/>
        <v>SUP</v>
      </c>
    </row>
    <row r="34" spans="1:11" s="44" customFormat="1" ht="57" x14ac:dyDescent="0.3">
      <c r="A34" s="128"/>
      <c r="B34" s="129" t="s">
        <v>1393</v>
      </c>
      <c r="C34" s="138" t="s">
        <v>138</v>
      </c>
      <c r="D34" s="78" t="s">
        <v>110</v>
      </c>
      <c r="E34" s="78"/>
      <c r="F34" s="78"/>
      <c r="G34" s="78"/>
      <c r="H34" s="78"/>
      <c r="I34" s="78"/>
      <c r="J34" s="76"/>
      <c r="K34" s="136" t="str">
        <f t="shared" si="0"/>
        <v>SUP</v>
      </c>
    </row>
    <row r="35" spans="1:11" s="44" customFormat="1" ht="71.25" x14ac:dyDescent="0.3">
      <c r="A35" s="128"/>
      <c r="B35" s="129" t="s">
        <v>1394</v>
      </c>
      <c r="C35" s="138" t="s">
        <v>139</v>
      </c>
      <c r="D35" s="78" t="s">
        <v>110</v>
      </c>
      <c r="E35" s="78"/>
      <c r="F35" s="78"/>
      <c r="G35" s="78"/>
      <c r="H35" s="78"/>
      <c r="I35" s="78"/>
      <c r="J35" s="76"/>
      <c r="K35" s="136" t="str">
        <f t="shared" si="0"/>
        <v>SUP</v>
      </c>
    </row>
    <row r="36" spans="1:11" s="44" customFormat="1" ht="128.25" x14ac:dyDescent="0.3">
      <c r="A36" s="128"/>
      <c r="B36" s="129" t="s">
        <v>1395</v>
      </c>
      <c r="C36" s="138" t="s">
        <v>140</v>
      </c>
      <c r="D36" s="78" t="s">
        <v>110</v>
      </c>
      <c r="E36" s="78"/>
      <c r="F36" s="78"/>
      <c r="G36" s="78"/>
      <c r="H36" s="78"/>
      <c r="I36" s="78"/>
      <c r="J36" s="76"/>
      <c r="K36" s="136" t="str">
        <f t="shared" si="0"/>
        <v>SUP</v>
      </c>
    </row>
    <row r="37" spans="1:11" s="44" customFormat="1" ht="42.75" x14ac:dyDescent="0.3">
      <c r="A37" s="128"/>
      <c r="B37" s="129" t="s">
        <v>1396</v>
      </c>
      <c r="C37" s="138" t="s">
        <v>141</v>
      </c>
      <c r="D37" s="78" t="s">
        <v>110</v>
      </c>
      <c r="E37" s="78"/>
      <c r="F37" s="78"/>
      <c r="G37" s="78"/>
      <c r="H37" s="78"/>
      <c r="I37" s="78"/>
      <c r="J37" s="76"/>
      <c r="K37" s="136" t="str">
        <f t="shared" si="0"/>
        <v>SUP</v>
      </c>
    </row>
    <row r="38" spans="1:11" s="44" customFormat="1" x14ac:dyDescent="0.3">
      <c r="A38" s="128" t="s">
        <v>110</v>
      </c>
      <c r="B38" s="129" t="s">
        <v>1396</v>
      </c>
      <c r="C38" s="138" t="s">
        <v>142</v>
      </c>
      <c r="D38" s="78"/>
      <c r="E38" s="78"/>
      <c r="F38" s="78"/>
      <c r="G38" s="78"/>
      <c r="H38" s="78"/>
      <c r="I38" s="78"/>
      <c r="J38" s="76"/>
      <c r="K38" s="136" t="str">
        <f t="shared" si="0"/>
        <v/>
      </c>
    </row>
    <row r="39" spans="1:11" s="44" customFormat="1" ht="42.75" x14ac:dyDescent="0.3">
      <c r="A39" s="128"/>
      <c r="B39" s="129" t="s">
        <v>1397</v>
      </c>
      <c r="C39" s="138" t="s">
        <v>143</v>
      </c>
      <c r="D39" s="78" t="s">
        <v>110</v>
      </c>
      <c r="E39" s="78"/>
      <c r="F39" s="78"/>
      <c r="G39" s="78"/>
      <c r="H39" s="78"/>
      <c r="I39" s="78"/>
      <c r="J39" s="76"/>
      <c r="K39" s="136" t="str">
        <f t="shared" ref="K39:K70" si="1">IF(C39="","",
IF(OR(A33="x",RIGHT(C39,1)=":"),"",
IF(COUNTA(D39:I39)&gt;1,"Invalid",
IF(D39="x",$D$6,IF(E39="x",$E$6,IF(F39="x",$F$6,IF(G39="x",$G$6,IF(H39="x",$H$6,IF(I39="x",$I$6,"")))))))))</f>
        <v>SUP</v>
      </c>
    </row>
    <row r="40" spans="1:11" s="44" customFormat="1" ht="42.75" x14ac:dyDescent="0.3">
      <c r="A40" s="128"/>
      <c r="B40" s="129" t="s">
        <v>1398</v>
      </c>
      <c r="C40" s="138" t="s">
        <v>144</v>
      </c>
      <c r="D40" s="78" t="s">
        <v>110</v>
      </c>
      <c r="E40" s="78"/>
      <c r="F40" s="78"/>
      <c r="G40" s="78"/>
      <c r="H40" s="78"/>
      <c r="I40" s="78"/>
      <c r="J40" s="76"/>
      <c r="K40" s="136" t="str">
        <f t="shared" si="1"/>
        <v>SUP</v>
      </c>
    </row>
    <row r="41" spans="1:11" s="44" customFormat="1" ht="42.75" x14ac:dyDescent="0.3">
      <c r="A41" s="128"/>
      <c r="B41" s="129" t="s">
        <v>1399</v>
      </c>
      <c r="C41" s="138" t="s">
        <v>145</v>
      </c>
      <c r="D41" s="78" t="s">
        <v>110</v>
      </c>
      <c r="E41" s="78"/>
      <c r="F41" s="78"/>
      <c r="G41" s="78"/>
      <c r="H41" s="78"/>
      <c r="I41" s="78"/>
      <c r="J41" s="76"/>
      <c r="K41" s="136" t="str">
        <f t="shared" si="1"/>
        <v>SUP</v>
      </c>
    </row>
    <row r="42" spans="1:11" s="44" customFormat="1" ht="28.5" x14ac:dyDescent="0.3">
      <c r="A42" s="128"/>
      <c r="B42" s="129" t="s">
        <v>1400</v>
      </c>
      <c r="C42" s="138" t="s">
        <v>146</v>
      </c>
      <c r="D42" s="78" t="s">
        <v>110</v>
      </c>
      <c r="E42" s="78"/>
      <c r="F42" s="78"/>
      <c r="G42" s="78"/>
      <c r="H42" s="78"/>
      <c r="I42" s="78"/>
      <c r="J42" s="76"/>
      <c r="K42" s="136" t="str">
        <f t="shared" si="1"/>
        <v>SUP</v>
      </c>
    </row>
    <row r="43" spans="1:11" s="44" customFormat="1" ht="71.25" x14ac:dyDescent="0.3">
      <c r="A43" s="128"/>
      <c r="B43" s="129" t="s">
        <v>1401</v>
      </c>
      <c r="C43" s="138" t="s">
        <v>147</v>
      </c>
      <c r="D43" s="78" t="s">
        <v>110</v>
      </c>
      <c r="E43" s="78"/>
      <c r="F43" s="78"/>
      <c r="G43" s="78"/>
      <c r="H43" s="78"/>
      <c r="I43" s="78"/>
      <c r="J43" s="76"/>
      <c r="K43" s="136" t="str">
        <f t="shared" si="1"/>
        <v>SUP</v>
      </c>
    </row>
    <row r="44" spans="1:11" s="44" customFormat="1" ht="57" x14ac:dyDescent="0.3">
      <c r="A44" s="128"/>
      <c r="B44" s="129" t="s">
        <v>1402</v>
      </c>
      <c r="C44" s="138" t="s">
        <v>148</v>
      </c>
      <c r="D44" s="78" t="s">
        <v>110</v>
      </c>
      <c r="E44" s="78"/>
      <c r="F44" s="78"/>
      <c r="G44" s="78"/>
      <c r="H44" s="78"/>
      <c r="I44" s="78"/>
      <c r="J44" s="76"/>
      <c r="K44" s="136" t="str">
        <f t="shared" si="1"/>
        <v/>
      </c>
    </row>
    <row r="45" spans="1:11" s="44" customFormat="1" ht="85.5" x14ac:dyDescent="0.3">
      <c r="A45" s="128"/>
      <c r="B45" s="129" t="s">
        <v>1403</v>
      </c>
      <c r="C45" s="138" t="s">
        <v>149</v>
      </c>
      <c r="D45" s="78" t="s">
        <v>110</v>
      </c>
      <c r="E45" s="78"/>
      <c r="F45" s="78"/>
      <c r="G45" s="78"/>
      <c r="H45" s="78"/>
      <c r="I45" s="78"/>
      <c r="J45" s="76"/>
      <c r="K45" s="136" t="str">
        <f t="shared" si="1"/>
        <v>SUP</v>
      </c>
    </row>
    <row r="46" spans="1:11" s="44" customFormat="1" ht="42.75" x14ac:dyDescent="0.3">
      <c r="A46" s="128"/>
      <c r="B46" s="129" t="s">
        <v>1404</v>
      </c>
      <c r="C46" s="138" t="s">
        <v>150</v>
      </c>
      <c r="D46" s="78" t="s">
        <v>110</v>
      </c>
      <c r="E46" s="78"/>
      <c r="F46" s="78"/>
      <c r="G46" s="78"/>
      <c r="H46" s="78"/>
      <c r="I46" s="78"/>
      <c r="J46" s="76"/>
      <c r="K46" s="136" t="str">
        <f t="shared" si="1"/>
        <v>SUP</v>
      </c>
    </row>
    <row r="47" spans="1:11" s="44" customFormat="1" ht="57" x14ac:dyDescent="0.3">
      <c r="A47" s="128"/>
      <c r="B47" s="129" t="s">
        <v>1405</v>
      </c>
      <c r="C47" s="138" t="s">
        <v>151</v>
      </c>
      <c r="D47" s="78" t="s">
        <v>110</v>
      </c>
      <c r="E47" s="78"/>
      <c r="F47" s="78"/>
      <c r="G47" s="78"/>
      <c r="H47" s="78"/>
      <c r="I47" s="78"/>
      <c r="J47" s="76"/>
      <c r="K47" s="136" t="str">
        <f t="shared" si="1"/>
        <v>SUP</v>
      </c>
    </row>
    <row r="48" spans="1:11" s="44" customFormat="1" ht="85.5" x14ac:dyDescent="0.3">
      <c r="A48" s="128"/>
      <c r="B48" s="129" t="s">
        <v>1406</v>
      </c>
      <c r="C48" s="138" t="s">
        <v>152</v>
      </c>
      <c r="D48" s="78"/>
      <c r="E48" s="78" t="s">
        <v>110</v>
      </c>
      <c r="F48" s="78"/>
      <c r="G48" s="78"/>
      <c r="H48" s="78"/>
      <c r="I48" s="78"/>
      <c r="J48" s="147" t="s">
        <v>2618</v>
      </c>
      <c r="K48" s="136" t="str">
        <f t="shared" si="1"/>
        <v>MOD</v>
      </c>
    </row>
    <row r="49" spans="1:11" s="44" customFormat="1" ht="42.75" x14ac:dyDescent="0.3">
      <c r="A49" s="128"/>
      <c r="B49" s="129" t="s">
        <v>1407</v>
      </c>
      <c r="C49" s="138" t="s">
        <v>153</v>
      </c>
      <c r="D49" s="78" t="s">
        <v>110</v>
      </c>
      <c r="E49" s="78"/>
      <c r="F49" s="78"/>
      <c r="G49" s="78"/>
      <c r="H49" s="78"/>
      <c r="I49" s="78"/>
      <c r="J49" s="76"/>
      <c r="K49" s="136" t="str">
        <f t="shared" si="1"/>
        <v>SUP</v>
      </c>
    </row>
    <row r="50" spans="1:11" s="44" customFormat="1" ht="28.5" x14ac:dyDescent="0.3">
      <c r="A50" s="128" t="s">
        <v>110</v>
      </c>
      <c r="B50" s="129" t="s">
        <v>1407</v>
      </c>
      <c r="C50" s="138" t="s">
        <v>154</v>
      </c>
      <c r="D50" s="78"/>
      <c r="E50" s="78"/>
      <c r="F50" s="78"/>
      <c r="G50" s="78"/>
      <c r="H50" s="78"/>
      <c r="I50" s="78"/>
      <c r="J50" s="76"/>
      <c r="K50" s="136" t="str">
        <f t="shared" si="1"/>
        <v/>
      </c>
    </row>
    <row r="51" spans="1:11" s="44" customFormat="1" ht="99.75" x14ac:dyDescent="0.3">
      <c r="A51" s="128"/>
      <c r="B51" s="129" t="s">
        <v>1408</v>
      </c>
      <c r="C51" s="138" t="s">
        <v>155</v>
      </c>
      <c r="D51" s="78" t="s">
        <v>110</v>
      </c>
      <c r="E51" s="78"/>
      <c r="F51" s="78"/>
      <c r="G51" s="78"/>
      <c r="H51" s="78"/>
      <c r="I51" s="78"/>
      <c r="J51" s="76"/>
      <c r="K51" s="136" t="str">
        <f t="shared" si="1"/>
        <v>SUP</v>
      </c>
    </row>
    <row r="52" spans="1:11" s="44" customFormat="1" ht="42.75" x14ac:dyDescent="0.3">
      <c r="A52" s="128"/>
      <c r="B52" s="129" t="s">
        <v>1409</v>
      </c>
      <c r="C52" s="138" t="s">
        <v>156</v>
      </c>
      <c r="D52" s="78" t="s">
        <v>110</v>
      </c>
      <c r="E52" s="78"/>
      <c r="F52" s="78"/>
      <c r="G52" s="78"/>
      <c r="H52" s="78"/>
      <c r="I52" s="78"/>
      <c r="J52" s="76"/>
      <c r="K52" s="136" t="str">
        <f t="shared" si="1"/>
        <v>SUP</v>
      </c>
    </row>
    <row r="53" spans="1:11" s="44" customFormat="1" ht="57" x14ac:dyDescent="0.3">
      <c r="A53" s="128"/>
      <c r="B53" s="129" t="s">
        <v>1410</v>
      </c>
      <c r="C53" s="138" t="s">
        <v>157</v>
      </c>
      <c r="D53" s="78" t="s">
        <v>110</v>
      </c>
      <c r="E53" s="78"/>
      <c r="F53" s="78"/>
      <c r="G53" s="78"/>
      <c r="H53" s="78"/>
      <c r="I53" s="78"/>
      <c r="J53" s="76"/>
      <c r="K53" s="136" t="str">
        <f t="shared" si="1"/>
        <v>SUP</v>
      </c>
    </row>
    <row r="54" spans="1:11" s="44" customFormat="1" ht="42.75" x14ac:dyDescent="0.3">
      <c r="A54" s="128"/>
      <c r="B54" s="129" t="s">
        <v>1411</v>
      </c>
      <c r="C54" s="138" t="s">
        <v>158</v>
      </c>
      <c r="D54" s="78" t="s">
        <v>110</v>
      </c>
      <c r="E54" s="78"/>
      <c r="F54" s="78"/>
      <c r="G54" s="78"/>
      <c r="H54" s="78"/>
      <c r="I54" s="78"/>
      <c r="J54" s="76"/>
      <c r="K54" s="136" t="str">
        <f t="shared" si="1"/>
        <v>SUP</v>
      </c>
    </row>
    <row r="55" spans="1:11" s="44" customFormat="1" ht="28.5" x14ac:dyDescent="0.3">
      <c r="A55" s="128"/>
      <c r="B55" s="129" t="s">
        <v>1412</v>
      </c>
      <c r="C55" s="138" t="s">
        <v>159</v>
      </c>
      <c r="D55" s="78" t="s">
        <v>110</v>
      </c>
      <c r="E55" s="78"/>
      <c r="F55" s="78"/>
      <c r="G55" s="78"/>
      <c r="H55" s="78"/>
      <c r="I55" s="78"/>
      <c r="J55" s="76"/>
      <c r="K55" s="136" t="str">
        <f t="shared" si="1"/>
        <v>SUP</v>
      </c>
    </row>
    <row r="56" spans="1:11" s="44" customFormat="1" ht="57" x14ac:dyDescent="0.3">
      <c r="A56" s="128"/>
      <c r="B56" s="129" t="s">
        <v>1413</v>
      </c>
      <c r="C56" s="138" t="s">
        <v>160</v>
      </c>
      <c r="D56" s="78" t="s">
        <v>110</v>
      </c>
      <c r="E56" s="78"/>
      <c r="F56" s="78"/>
      <c r="G56" s="78"/>
      <c r="H56" s="78"/>
      <c r="I56" s="78"/>
      <c r="J56" s="76"/>
      <c r="K56" s="136" t="str">
        <f t="shared" si="1"/>
        <v/>
      </c>
    </row>
    <row r="57" spans="1:11" s="44" customFormat="1" x14ac:dyDescent="0.3">
      <c r="A57" s="128" t="s">
        <v>110</v>
      </c>
      <c r="B57" s="129" t="s">
        <v>1413</v>
      </c>
      <c r="C57" s="138" t="s">
        <v>161</v>
      </c>
      <c r="D57" s="78"/>
      <c r="E57" s="78"/>
      <c r="F57" s="78"/>
      <c r="G57" s="78"/>
      <c r="H57" s="78"/>
      <c r="I57" s="78"/>
      <c r="J57" s="76"/>
      <c r="K57" s="136" t="str">
        <f t="shared" si="1"/>
        <v/>
      </c>
    </row>
    <row r="58" spans="1:11" s="44" customFormat="1" ht="57" x14ac:dyDescent="0.3">
      <c r="A58" s="128"/>
      <c r="B58" s="129" t="s">
        <v>1414</v>
      </c>
      <c r="C58" s="138" t="s">
        <v>162</v>
      </c>
      <c r="D58" s="78" t="s">
        <v>110</v>
      </c>
      <c r="E58" s="78"/>
      <c r="F58" s="78"/>
      <c r="G58" s="78"/>
      <c r="H58" s="78"/>
      <c r="I58" s="78"/>
      <c r="J58" s="76"/>
      <c r="K58" s="136" t="str">
        <f t="shared" si="1"/>
        <v>SUP</v>
      </c>
    </row>
    <row r="59" spans="1:11" s="44" customFormat="1" ht="99.75" x14ac:dyDescent="0.3">
      <c r="A59" s="128"/>
      <c r="B59" s="129" t="s">
        <v>1415</v>
      </c>
      <c r="C59" s="138" t="s">
        <v>163</v>
      </c>
      <c r="D59" s="78" t="s">
        <v>110</v>
      </c>
      <c r="E59" s="78"/>
      <c r="F59" s="78"/>
      <c r="G59" s="78"/>
      <c r="H59" s="78"/>
      <c r="I59" s="78"/>
      <c r="J59" s="76"/>
      <c r="K59" s="136" t="str">
        <f t="shared" si="1"/>
        <v>SUP</v>
      </c>
    </row>
    <row r="60" spans="1:11" s="44" customFormat="1" ht="71.25" x14ac:dyDescent="0.3">
      <c r="A60" s="128"/>
      <c r="B60" s="129" t="s">
        <v>1416</v>
      </c>
      <c r="C60" s="138" t="s">
        <v>164</v>
      </c>
      <c r="D60" s="78" t="s">
        <v>110</v>
      </c>
      <c r="E60" s="78"/>
      <c r="F60" s="78"/>
      <c r="G60" s="78"/>
      <c r="H60" s="78"/>
      <c r="I60" s="78"/>
      <c r="J60" s="76"/>
      <c r="K60" s="136" t="str">
        <f t="shared" si="1"/>
        <v>SUP</v>
      </c>
    </row>
    <row r="61" spans="1:11" s="44" customFormat="1" ht="57" x14ac:dyDescent="0.3">
      <c r="A61" s="128"/>
      <c r="B61" s="129" t="s">
        <v>1417</v>
      </c>
      <c r="C61" s="138" t="s">
        <v>165</v>
      </c>
      <c r="D61" s="78" t="s">
        <v>110</v>
      </c>
      <c r="E61" s="78"/>
      <c r="F61" s="78"/>
      <c r="G61" s="78"/>
      <c r="H61" s="78"/>
      <c r="I61" s="78"/>
      <c r="J61" s="76"/>
      <c r="K61" s="136" t="str">
        <f t="shared" si="1"/>
        <v>SUP</v>
      </c>
    </row>
    <row r="62" spans="1:11" s="44" customFormat="1" ht="42.75" x14ac:dyDescent="0.3">
      <c r="A62" s="128"/>
      <c r="B62" s="129" t="s">
        <v>1418</v>
      </c>
      <c r="C62" s="138" t="s">
        <v>166</v>
      </c>
      <c r="D62" s="78" t="s">
        <v>110</v>
      </c>
      <c r="E62" s="78"/>
      <c r="F62" s="78"/>
      <c r="G62" s="78"/>
      <c r="H62" s="78"/>
      <c r="I62" s="78"/>
      <c r="J62" s="76"/>
      <c r="K62" s="136" t="str">
        <f t="shared" si="1"/>
        <v>SUP</v>
      </c>
    </row>
    <row r="63" spans="1:11" s="44" customFormat="1" ht="42.75" x14ac:dyDescent="0.3">
      <c r="A63" s="128"/>
      <c r="B63" s="129" t="s">
        <v>1419</v>
      </c>
      <c r="C63" s="138" t="s">
        <v>167</v>
      </c>
      <c r="D63" s="78" t="s">
        <v>110</v>
      </c>
      <c r="E63" s="78"/>
      <c r="F63" s="78"/>
      <c r="G63" s="78"/>
      <c r="H63" s="78"/>
      <c r="I63" s="78"/>
      <c r="J63" s="76"/>
      <c r="K63" s="136" t="str">
        <f t="shared" si="1"/>
        <v/>
      </c>
    </row>
    <row r="64" spans="1:11" s="44" customFormat="1" ht="42.75" x14ac:dyDescent="0.3">
      <c r="A64" s="128"/>
      <c r="B64" s="129" t="s">
        <v>1420</v>
      </c>
      <c r="C64" s="138" t="s">
        <v>168</v>
      </c>
      <c r="D64" s="78" t="s">
        <v>110</v>
      </c>
      <c r="E64" s="78"/>
      <c r="F64" s="78"/>
      <c r="G64" s="78"/>
      <c r="H64" s="78"/>
      <c r="I64" s="78"/>
      <c r="J64" s="76"/>
      <c r="K64" s="136" t="str">
        <f t="shared" si="1"/>
        <v>SUP</v>
      </c>
    </row>
    <row r="65" spans="1:11" s="44" customFormat="1" ht="42.75" x14ac:dyDescent="0.3">
      <c r="A65" s="128"/>
      <c r="B65" s="129" t="s">
        <v>1421</v>
      </c>
      <c r="C65" s="138" t="s">
        <v>169</v>
      </c>
      <c r="D65" s="78" t="s">
        <v>110</v>
      </c>
      <c r="E65" s="78"/>
      <c r="F65" s="78"/>
      <c r="G65" s="78"/>
      <c r="H65" s="78"/>
      <c r="I65" s="78"/>
      <c r="J65" s="76"/>
      <c r="K65" s="136" t="str">
        <f t="shared" si="1"/>
        <v>SUP</v>
      </c>
    </row>
    <row r="66" spans="1:11" s="44" customFormat="1" ht="71.25" x14ac:dyDescent="0.3">
      <c r="A66" s="128"/>
      <c r="B66" s="129" t="s">
        <v>1422</v>
      </c>
      <c r="C66" s="138" t="s">
        <v>170</v>
      </c>
      <c r="D66" s="78" t="s">
        <v>110</v>
      </c>
      <c r="E66" s="78"/>
      <c r="F66" s="78"/>
      <c r="G66" s="78"/>
      <c r="H66" s="78"/>
      <c r="I66" s="78"/>
      <c r="J66" s="76"/>
      <c r="K66" s="136" t="str">
        <f t="shared" si="1"/>
        <v>SUP</v>
      </c>
    </row>
    <row r="67" spans="1:11" s="44" customFormat="1" ht="57" x14ac:dyDescent="0.3">
      <c r="A67" s="128"/>
      <c r="B67" s="129" t="s">
        <v>1423</v>
      </c>
      <c r="C67" s="138" t="s">
        <v>171</v>
      </c>
      <c r="D67" s="78" t="s">
        <v>110</v>
      </c>
      <c r="E67" s="78"/>
      <c r="F67" s="78"/>
      <c r="G67" s="78"/>
      <c r="H67" s="78"/>
      <c r="I67" s="78"/>
      <c r="J67" s="76"/>
      <c r="K67" s="136" t="str">
        <f t="shared" si="1"/>
        <v>SUP</v>
      </c>
    </row>
    <row r="68" spans="1:11" s="44" customFormat="1" ht="57" x14ac:dyDescent="0.3">
      <c r="A68" s="128"/>
      <c r="B68" s="129" t="s">
        <v>1424</v>
      </c>
      <c r="C68" s="138" t="s">
        <v>172</v>
      </c>
      <c r="D68" s="78" t="s">
        <v>110</v>
      </c>
      <c r="E68" s="78"/>
      <c r="F68" s="78"/>
      <c r="G68" s="78"/>
      <c r="H68" s="78"/>
      <c r="I68" s="78"/>
      <c r="J68" s="76"/>
      <c r="K68" s="136" t="str">
        <f t="shared" si="1"/>
        <v>SUP</v>
      </c>
    </row>
    <row r="69" spans="1:11" s="44" customFormat="1" ht="114" x14ac:dyDescent="0.3">
      <c r="A69" s="128"/>
      <c r="B69" s="129" t="s">
        <v>1425</v>
      </c>
      <c r="C69" s="138" t="s">
        <v>173</v>
      </c>
      <c r="D69" s="78" t="s">
        <v>110</v>
      </c>
      <c r="E69" s="78"/>
      <c r="F69" s="78"/>
      <c r="G69" s="78"/>
      <c r="H69" s="78"/>
      <c r="I69" s="78"/>
      <c r="J69" s="76"/>
      <c r="K69" s="136" t="str">
        <f t="shared" si="1"/>
        <v>SUP</v>
      </c>
    </row>
    <row r="70" spans="1:11" s="44" customFormat="1" ht="57" x14ac:dyDescent="0.3">
      <c r="A70" s="128"/>
      <c r="B70" s="129" t="s">
        <v>1426</v>
      </c>
      <c r="C70" s="138" t="s">
        <v>1367</v>
      </c>
      <c r="D70" s="78" t="s">
        <v>110</v>
      </c>
      <c r="E70" s="78"/>
      <c r="F70" s="78"/>
      <c r="G70" s="78"/>
      <c r="H70" s="78"/>
      <c r="I70" s="78"/>
      <c r="J70" s="76"/>
      <c r="K70" s="136" t="str">
        <f t="shared" si="1"/>
        <v>SUP</v>
      </c>
    </row>
    <row r="71" spans="1:11" s="44" customFormat="1" ht="71.25" x14ac:dyDescent="0.3">
      <c r="A71" s="128"/>
      <c r="B71" s="129" t="s">
        <v>1427</v>
      </c>
      <c r="C71" s="138" t="s">
        <v>174</v>
      </c>
      <c r="D71" s="78" t="s">
        <v>110</v>
      </c>
      <c r="E71" s="78"/>
      <c r="F71" s="78"/>
      <c r="G71" s="78"/>
      <c r="H71" s="78"/>
      <c r="I71" s="78"/>
      <c r="J71" s="76"/>
      <c r="K71" s="136" t="str">
        <f t="shared" ref="K71:K102" si="2">IF(C71="","",
IF(OR(A65="x",RIGHT(C71,1)=":"),"",
IF(COUNTA(D71:I71)&gt;1,"Invalid",
IF(D71="x",$D$6,IF(E71="x",$E$6,IF(F71="x",$F$6,IF(G71="x",$G$6,IF(H71="x",$H$6,IF(I71="x",$I$6,"")))))))))</f>
        <v>SUP</v>
      </c>
    </row>
    <row r="72" spans="1:11" s="44" customFormat="1" ht="42.75" x14ac:dyDescent="0.3">
      <c r="A72" s="128"/>
      <c r="B72" s="129" t="s">
        <v>1428</v>
      </c>
      <c r="C72" s="138" t="s">
        <v>175</v>
      </c>
      <c r="D72" s="78" t="s">
        <v>110</v>
      </c>
      <c r="E72" s="78"/>
      <c r="F72" s="78"/>
      <c r="G72" s="78"/>
      <c r="H72" s="78"/>
      <c r="I72" s="78"/>
      <c r="J72" s="76"/>
      <c r="K72" s="136" t="str">
        <f t="shared" si="2"/>
        <v>SUP</v>
      </c>
    </row>
    <row r="73" spans="1:11" s="44" customFormat="1" ht="28.5" x14ac:dyDescent="0.3">
      <c r="A73" s="128"/>
      <c r="B73" s="129" t="s">
        <v>1429</v>
      </c>
      <c r="C73" s="138" t="s">
        <v>176</v>
      </c>
      <c r="D73" s="78" t="s">
        <v>110</v>
      </c>
      <c r="E73" s="78"/>
      <c r="F73" s="78"/>
      <c r="G73" s="78"/>
      <c r="H73" s="78"/>
      <c r="I73" s="78"/>
      <c r="J73" s="76"/>
      <c r="K73" s="136" t="str">
        <f t="shared" si="2"/>
        <v>SUP</v>
      </c>
    </row>
    <row r="74" spans="1:11" s="44" customFormat="1" ht="42.75" x14ac:dyDescent="0.3">
      <c r="A74" s="128"/>
      <c r="B74" s="129" t="s">
        <v>1430</v>
      </c>
      <c r="C74" s="138" t="s">
        <v>177</v>
      </c>
      <c r="D74" s="78" t="s">
        <v>110</v>
      </c>
      <c r="E74" s="78"/>
      <c r="F74" s="78"/>
      <c r="G74" s="78"/>
      <c r="H74" s="78"/>
      <c r="I74" s="78"/>
      <c r="J74" s="76"/>
      <c r="K74" s="136" t="str">
        <f t="shared" si="2"/>
        <v>SUP</v>
      </c>
    </row>
    <row r="75" spans="1:11" s="44" customFormat="1" ht="42.75" x14ac:dyDescent="0.3">
      <c r="A75" s="128"/>
      <c r="B75" s="129" t="s">
        <v>1431</v>
      </c>
      <c r="C75" s="138" t="s">
        <v>178</v>
      </c>
      <c r="D75" s="78"/>
      <c r="E75" s="78"/>
      <c r="F75" s="78" t="s">
        <v>110</v>
      </c>
      <c r="G75" s="78"/>
      <c r="H75" s="78"/>
      <c r="I75" s="78"/>
      <c r="J75" s="76" t="s">
        <v>2619</v>
      </c>
      <c r="K75" s="136" t="str">
        <f t="shared" si="2"/>
        <v>3RD</v>
      </c>
    </row>
    <row r="76" spans="1:11" s="44" customFormat="1" ht="42.75" x14ac:dyDescent="0.3">
      <c r="A76" s="128"/>
      <c r="B76" s="129" t="s">
        <v>1432</v>
      </c>
      <c r="C76" s="138" t="s">
        <v>179</v>
      </c>
      <c r="D76" s="78" t="s">
        <v>110</v>
      </c>
      <c r="E76" s="78"/>
      <c r="F76" s="78"/>
      <c r="G76" s="78"/>
      <c r="H76" s="78"/>
      <c r="I76" s="78"/>
      <c r="J76" s="76"/>
      <c r="K76" s="136" t="str">
        <f t="shared" si="2"/>
        <v>SUP</v>
      </c>
    </row>
    <row r="77" spans="1:11" s="44" customFormat="1" ht="28.5" x14ac:dyDescent="0.3">
      <c r="A77" s="128" t="s">
        <v>110</v>
      </c>
      <c r="B77" s="129" t="s">
        <v>1432</v>
      </c>
      <c r="C77" s="138" t="s">
        <v>180</v>
      </c>
      <c r="D77" s="78"/>
      <c r="E77" s="78"/>
      <c r="F77" s="78"/>
      <c r="G77" s="78"/>
      <c r="H77" s="78"/>
      <c r="I77" s="78"/>
      <c r="J77" s="76"/>
      <c r="K77" s="136" t="str">
        <f t="shared" si="2"/>
        <v/>
      </c>
    </row>
    <row r="78" spans="1:11" s="44" customFormat="1" ht="71.25" x14ac:dyDescent="0.3">
      <c r="A78" s="128"/>
      <c r="B78" s="129" t="s">
        <v>1433</v>
      </c>
      <c r="C78" s="138" t="s">
        <v>181</v>
      </c>
      <c r="D78" s="78" t="s">
        <v>110</v>
      </c>
      <c r="E78" s="78"/>
      <c r="F78" s="78"/>
      <c r="G78" s="78"/>
      <c r="H78" s="78"/>
      <c r="I78" s="78"/>
      <c r="J78" s="76"/>
      <c r="K78" s="136" t="str">
        <f t="shared" si="2"/>
        <v>SUP</v>
      </c>
    </row>
    <row r="79" spans="1:11" s="44" customFormat="1" ht="42.75" x14ac:dyDescent="0.3">
      <c r="A79" s="128"/>
      <c r="B79" s="129" t="s">
        <v>1434</v>
      </c>
      <c r="C79" s="138" t="s">
        <v>182</v>
      </c>
      <c r="D79" s="78" t="s">
        <v>110</v>
      </c>
      <c r="E79" s="78"/>
      <c r="F79" s="78"/>
      <c r="G79" s="78"/>
      <c r="H79" s="78"/>
      <c r="I79" s="78"/>
      <c r="J79" s="76"/>
      <c r="K79" s="136" t="str">
        <f t="shared" si="2"/>
        <v>SUP</v>
      </c>
    </row>
    <row r="80" spans="1:11" s="44" customFormat="1" ht="57" x14ac:dyDescent="0.3">
      <c r="A80" s="128"/>
      <c r="B80" s="129" t="s">
        <v>1435</v>
      </c>
      <c r="C80" s="138" t="s">
        <v>183</v>
      </c>
      <c r="D80" s="78" t="s">
        <v>110</v>
      </c>
      <c r="E80" s="78"/>
      <c r="F80" s="78"/>
      <c r="G80" s="78"/>
      <c r="H80" s="78"/>
      <c r="I80" s="78"/>
      <c r="J80" s="76"/>
      <c r="K80" s="136" t="str">
        <f t="shared" si="2"/>
        <v>SUP</v>
      </c>
    </row>
    <row r="81" spans="1:11" s="44" customFormat="1" ht="42.75" x14ac:dyDescent="0.3">
      <c r="A81" s="128"/>
      <c r="B81" s="129" t="s">
        <v>1436</v>
      </c>
      <c r="C81" s="138" t="s">
        <v>184</v>
      </c>
      <c r="D81" s="78" t="s">
        <v>110</v>
      </c>
      <c r="E81" s="78"/>
      <c r="F81" s="78"/>
      <c r="G81" s="78"/>
      <c r="H81" s="78"/>
      <c r="I81" s="78"/>
      <c r="J81" s="76"/>
      <c r="K81" s="136" t="str">
        <f t="shared" si="2"/>
        <v>SUP</v>
      </c>
    </row>
    <row r="82" spans="1:11" s="44" customFormat="1" ht="57" x14ac:dyDescent="0.3">
      <c r="A82" s="128"/>
      <c r="B82" s="129" t="s">
        <v>1437</v>
      </c>
      <c r="C82" s="138" t="s">
        <v>185</v>
      </c>
      <c r="D82" s="78" t="s">
        <v>110</v>
      </c>
      <c r="E82" s="78"/>
      <c r="F82" s="78"/>
      <c r="G82" s="78"/>
      <c r="H82" s="78"/>
      <c r="I82" s="78"/>
      <c r="J82" s="76"/>
      <c r="K82" s="136" t="str">
        <f t="shared" si="2"/>
        <v>SUP</v>
      </c>
    </row>
    <row r="83" spans="1:11" s="44" customFormat="1" ht="57" x14ac:dyDescent="0.3">
      <c r="A83" s="128"/>
      <c r="B83" s="129" t="s">
        <v>1438</v>
      </c>
      <c r="C83" s="138" t="s">
        <v>186</v>
      </c>
      <c r="D83" s="78" t="s">
        <v>110</v>
      </c>
      <c r="E83" s="78"/>
      <c r="F83" s="78"/>
      <c r="G83" s="78"/>
      <c r="H83" s="78"/>
      <c r="I83" s="78"/>
      <c r="J83" s="76"/>
      <c r="K83" s="136" t="str">
        <f t="shared" si="2"/>
        <v/>
      </c>
    </row>
    <row r="84" spans="1:11" s="44" customFormat="1" ht="57" x14ac:dyDescent="0.3">
      <c r="A84" s="128"/>
      <c r="B84" s="129" t="s">
        <v>1439</v>
      </c>
      <c r="C84" s="138" t="s">
        <v>187</v>
      </c>
      <c r="D84" s="78" t="s">
        <v>110</v>
      </c>
      <c r="E84" s="78"/>
      <c r="F84" s="78"/>
      <c r="G84" s="78"/>
      <c r="H84" s="78"/>
      <c r="I84" s="78"/>
      <c r="J84" s="76"/>
      <c r="K84" s="136" t="str">
        <f t="shared" si="2"/>
        <v>SUP</v>
      </c>
    </row>
    <row r="85" spans="1:11" s="44" customFormat="1" ht="42.75" x14ac:dyDescent="0.3">
      <c r="A85" s="128"/>
      <c r="B85" s="129" t="s">
        <v>1440</v>
      </c>
      <c r="C85" s="138" t="s">
        <v>188</v>
      </c>
      <c r="D85" s="78" t="s">
        <v>110</v>
      </c>
      <c r="E85" s="78"/>
      <c r="F85" s="78"/>
      <c r="G85" s="78"/>
      <c r="H85" s="78"/>
      <c r="I85" s="78"/>
      <c r="J85" s="76"/>
      <c r="K85" s="136" t="str">
        <f t="shared" si="2"/>
        <v>SUP</v>
      </c>
    </row>
    <row r="86" spans="1:11" s="44" customFormat="1" ht="28.5" x14ac:dyDescent="0.3">
      <c r="A86" s="128"/>
      <c r="B86" s="129" t="s">
        <v>1441</v>
      </c>
      <c r="C86" s="138" t="s">
        <v>189</v>
      </c>
      <c r="D86" s="78" t="s">
        <v>110</v>
      </c>
      <c r="E86" s="78"/>
      <c r="F86" s="78"/>
      <c r="G86" s="78"/>
      <c r="H86" s="78"/>
      <c r="I86" s="78"/>
      <c r="J86" s="76"/>
      <c r="K86" s="136" t="str">
        <f t="shared" si="2"/>
        <v>SUP</v>
      </c>
    </row>
    <row r="87" spans="1:11" s="44" customFormat="1" ht="28.5" x14ac:dyDescent="0.3">
      <c r="A87" s="128"/>
      <c r="B87" s="129" t="s">
        <v>1442</v>
      </c>
      <c r="C87" s="138" t="s">
        <v>190</v>
      </c>
      <c r="D87" s="78" t="s">
        <v>110</v>
      </c>
      <c r="E87" s="78"/>
      <c r="F87" s="78"/>
      <c r="G87" s="78"/>
      <c r="H87" s="78"/>
      <c r="I87" s="78"/>
      <c r="J87" s="76"/>
      <c r="K87" s="136" t="str">
        <f t="shared" si="2"/>
        <v>SUP</v>
      </c>
    </row>
    <row r="88" spans="1:11" s="44" customFormat="1" ht="57" x14ac:dyDescent="0.3">
      <c r="A88" s="128"/>
      <c r="B88" s="129" t="s">
        <v>1443</v>
      </c>
      <c r="C88" s="138" t="s">
        <v>191</v>
      </c>
      <c r="D88" s="78" t="s">
        <v>110</v>
      </c>
      <c r="E88" s="78"/>
      <c r="F88" s="78"/>
      <c r="G88" s="78"/>
      <c r="H88" s="78"/>
      <c r="I88" s="78"/>
      <c r="J88" s="76"/>
      <c r="K88" s="136" t="str">
        <f t="shared" si="2"/>
        <v>SUP</v>
      </c>
    </row>
    <row r="89" spans="1:11" s="44" customFormat="1" ht="42.75" x14ac:dyDescent="0.3">
      <c r="A89" s="128"/>
      <c r="B89" s="129" t="s">
        <v>1444</v>
      </c>
      <c r="C89" s="138" t="s">
        <v>192</v>
      </c>
      <c r="D89" s="78" t="s">
        <v>110</v>
      </c>
      <c r="E89" s="78"/>
      <c r="F89" s="78"/>
      <c r="G89" s="78"/>
      <c r="H89" s="78"/>
      <c r="I89" s="78"/>
      <c r="J89" s="76"/>
      <c r="K89" s="136" t="str">
        <f t="shared" si="2"/>
        <v>SUP</v>
      </c>
    </row>
    <row r="90" spans="1:11" s="44" customFormat="1" ht="42.75" x14ac:dyDescent="0.3">
      <c r="A90" s="128"/>
      <c r="B90" s="129" t="s">
        <v>1445</v>
      </c>
      <c r="C90" s="138" t="s">
        <v>193</v>
      </c>
      <c r="D90" s="78" t="s">
        <v>110</v>
      </c>
      <c r="E90" s="78"/>
      <c r="F90" s="78"/>
      <c r="G90" s="78"/>
      <c r="H90" s="78"/>
      <c r="I90" s="78"/>
      <c r="J90" s="76"/>
      <c r="K90" s="136" t="str">
        <f t="shared" si="2"/>
        <v>SUP</v>
      </c>
    </row>
    <row r="91" spans="1:11" s="44" customFormat="1" ht="28.5" x14ac:dyDescent="0.3">
      <c r="A91" s="128"/>
      <c r="B91" s="129" t="s">
        <v>1446</v>
      </c>
      <c r="C91" s="138" t="s">
        <v>194</v>
      </c>
      <c r="D91" s="78" t="s">
        <v>110</v>
      </c>
      <c r="E91" s="78"/>
      <c r="F91" s="78"/>
      <c r="G91" s="78"/>
      <c r="H91" s="78"/>
      <c r="I91" s="78"/>
      <c r="J91" s="76"/>
      <c r="K91" s="136" t="str">
        <f t="shared" si="2"/>
        <v>SUP</v>
      </c>
    </row>
    <row r="92" spans="1:11" s="44" customFormat="1" ht="99.75" x14ac:dyDescent="0.3">
      <c r="A92" s="128"/>
      <c r="B92" s="129" t="s">
        <v>1447</v>
      </c>
      <c r="C92" s="138" t="s">
        <v>1368</v>
      </c>
      <c r="D92" s="78" t="s">
        <v>110</v>
      </c>
      <c r="E92" s="78"/>
      <c r="F92" s="78"/>
      <c r="G92" s="78"/>
      <c r="H92" s="78"/>
      <c r="I92" s="78"/>
      <c r="J92" s="76"/>
      <c r="K92" s="136" t="str">
        <f t="shared" si="2"/>
        <v>SUP</v>
      </c>
    </row>
    <row r="93" spans="1:11" s="44" customFormat="1" ht="114" x14ac:dyDescent="0.3">
      <c r="A93" s="128"/>
      <c r="B93" s="129" t="s">
        <v>1448</v>
      </c>
      <c r="C93" s="138" t="s">
        <v>195</v>
      </c>
      <c r="D93" s="78" t="s">
        <v>110</v>
      </c>
      <c r="E93" s="78"/>
      <c r="F93" s="78"/>
      <c r="G93" s="78"/>
      <c r="H93" s="78"/>
      <c r="I93" s="78"/>
      <c r="J93" s="76"/>
      <c r="K93" s="136" t="str">
        <f t="shared" si="2"/>
        <v>SUP</v>
      </c>
    </row>
    <row r="94" spans="1:11" s="44" customFormat="1" ht="71.25" x14ac:dyDescent="0.3">
      <c r="A94" s="128"/>
      <c r="B94" s="129" t="s">
        <v>1449</v>
      </c>
      <c r="C94" s="138" t="s">
        <v>196</v>
      </c>
      <c r="D94" s="78" t="s">
        <v>110</v>
      </c>
      <c r="E94" s="78"/>
      <c r="F94" s="78"/>
      <c r="G94" s="78"/>
      <c r="H94" s="78"/>
      <c r="I94" s="78"/>
      <c r="J94" s="76"/>
      <c r="K94" s="136" t="str">
        <f t="shared" si="2"/>
        <v>SUP</v>
      </c>
    </row>
    <row r="95" spans="1:11" s="44" customFormat="1" ht="71.25" x14ac:dyDescent="0.3">
      <c r="A95" s="128"/>
      <c r="B95" s="129" t="s">
        <v>1450</v>
      </c>
      <c r="C95" s="138" t="s">
        <v>197</v>
      </c>
      <c r="D95" s="78" t="s">
        <v>110</v>
      </c>
      <c r="E95" s="78"/>
      <c r="F95" s="78"/>
      <c r="G95" s="78"/>
      <c r="H95" s="78"/>
      <c r="I95" s="78"/>
      <c r="J95" s="76"/>
      <c r="K95" s="136" t="str">
        <f t="shared" si="2"/>
        <v>SUP</v>
      </c>
    </row>
    <row r="96" spans="1:11" s="44" customFormat="1" ht="71.25" x14ac:dyDescent="0.3">
      <c r="A96" s="128"/>
      <c r="B96" s="129" t="s">
        <v>1451</v>
      </c>
      <c r="C96" s="138" t="s">
        <v>198</v>
      </c>
      <c r="D96" s="78" t="s">
        <v>110</v>
      </c>
      <c r="E96" s="78"/>
      <c r="F96" s="78"/>
      <c r="G96" s="78"/>
      <c r="H96" s="78"/>
      <c r="I96" s="78"/>
      <c r="J96" s="76"/>
      <c r="K96" s="136" t="str">
        <f t="shared" si="2"/>
        <v>SUP</v>
      </c>
    </row>
    <row r="97" spans="1:11" s="44" customFormat="1" ht="85.5" x14ac:dyDescent="0.3">
      <c r="A97" s="128"/>
      <c r="B97" s="129" t="s">
        <v>1452</v>
      </c>
      <c r="C97" s="138" t="s">
        <v>199</v>
      </c>
      <c r="D97" s="78" t="s">
        <v>110</v>
      </c>
      <c r="E97" s="78"/>
      <c r="F97" s="78"/>
      <c r="G97" s="78"/>
      <c r="H97" s="78"/>
      <c r="I97" s="78"/>
      <c r="J97" s="76"/>
      <c r="K97" s="136" t="str">
        <f t="shared" si="2"/>
        <v>SUP</v>
      </c>
    </row>
    <row r="98" spans="1:11" s="44" customFormat="1" ht="71.25" x14ac:dyDescent="0.3">
      <c r="A98" s="128"/>
      <c r="B98" s="129" t="s">
        <v>1453</v>
      </c>
      <c r="C98" s="138" t="s">
        <v>200</v>
      </c>
      <c r="D98" s="78" t="s">
        <v>110</v>
      </c>
      <c r="E98" s="78"/>
      <c r="F98" s="78"/>
      <c r="G98" s="78"/>
      <c r="H98" s="78"/>
      <c r="I98" s="78"/>
      <c r="J98" s="76"/>
      <c r="K98" s="136" t="str">
        <f t="shared" si="2"/>
        <v>SUP</v>
      </c>
    </row>
    <row r="99" spans="1:11" s="44" customFormat="1" ht="85.5" x14ac:dyDescent="0.3">
      <c r="A99" s="128"/>
      <c r="B99" s="129" t="s">
        <v>1454</v>
      </c>
      <c r="C99" s="138" t="s">
        <v>201</v>
      </c>
      <c r="D99" s="78" t="s">
        <v>110</v>
      </c>
      <c r="E99" s="78"/>
      <c r="F99" s="78"/>
      <c r="G99" s="78"/>
      <c r="H99" s="78"/>
      <c r="I99" s="78"/>
      <c r="J99" s="76"/>
      <c r="K99" s="136" t="str">
        <f t="shared" si="2"/>
        <v>SUP</v>
      </c>
    </row>
    <row r="100" spans="1:11" s="44" customFormat="1" ht="156.75" x14ac:dyDescent="0.3">
      <c r="A100" s="128"/>
      <c r="B100" s="129" t="s">
        <v>1455</v>
      </c>
      <c r="C100" s="138" t="s">
        <v>202</v>
      </c>
      <c r="D100" s="78" t="s">
        <v>110</v>
      </c>
      <c r="E100" s="78"/>
      <c r="F100" s="78"/>
      <c r="G100" s="78"/>
      <c r="H100" s="78"/>
      <c r="I100" s="78"/>
      <c r="J100" s="76"/>
      <c r="K100" s="136" t="str">
        <f t="shared" si="2"/>
        <v>SUP</v>
      </c>
    </row>
    <row r="101" spans="1:11" s="44" customFormat="1" ht="57" x14ac:dyDescent="0.3">
      <c r="A101" s="128"/>
      <c r="B101" s="129" t="s">
        <v>1456</v>
      </c>
      <c r="C101" s="138" t="s">
        <v>203</v>
      </c>
      <c r="D101" s="78" t="s">
        <v>110</v>
      </c>
      <c r="E101" s="78"/>
      <c r="F101" s="78"/>
      <c r="G101" s="78"/>
      <c r="H101" s="78"/>
      <c r="I101" s="78"/>
      <c r="J101" s="76"/>
      <c r="K101" s="136" t="str">
        <f t="shared" si="2"/>
        <v>SUP</v>
      </c>
    </row>
    <row r="102" spans="1:11" s="44" customFormat="1" ht="42.75" x14ac:dyDescent="0.3">
      <c r="A102" s="128"/>
      <c r="B102" s="129" t="s">
        <v>1457</v>
      </c>
      <c r="C102" s="138" t="s">
        <v>204</v>
      </c>
      <c r="D102" s="78" t="s">
        <v>110</v>
      </c>
      <c r="E102" s="78"/>
      <c r="F102" s="78"/>
      <c r="G102" s="78"/>
      <c r="H102" s="78"/>
      <c r="I102" s="78"/>
      <c r="J102" s="76"/>
      <c r="K102" s="136" t="str">
        <f t="shared" si="2"/>
        <v>SUP</v>
      </c>
    </row>
    <row r="103" spans="1:11" s="44" customFormat="1" ht="28.5" x14ac:dyDescent="0.3">
      <c r="A103" s="128"/>
      <c r="B103" s="129" t="s">
        <v>1458</v>
      </c>
      <c r="C103" s="138" t="s">
        <v>205</v>
      </c>
      <c r="D103" s="78" t="s">
        <v>110</v>
      </c>
      <c r="E103" s="78"/>
      <c r="F103" s="78"/>
      <c r="G103" s="78"/>
      <c r="H103" s="78"/>
      <c r="I103" s="78"/>
      <c r="J103" s="76"/>
      <c r="K103" s="136" t="str">
        <f t="shared" ref="K103:K134" si="3">IF(C103="","",
IF(OR(A97="x",RIGHT(C103,1)=":"),"",
IF(COUNTA(D103:I103)&gt;1,"Invalid",
IF(D103="x",$D$6,IF(E103="x",$E$6,IF(F103="x",$F$6,IF(G103="x",$G$6,IF(H103="x",$H$6,IF(I103="x",$I$6,"")))))))))</f>
        <v>SUP</v>
      </c>
    </row>
    <row r="104" spans="1:11" s="44" customFormat="1" ht="71.25" x14ac:dyDescent="0.3">
      <c r="A104" s="128"/>
      <c r="B104" s="129" t="s">
        <v>1459</v>
      </c>
      <c r="C104" s="138" t="s">
        <v>206</v>
      </c>
      <c r="D104" s="78" t="s">
        <v>110</v>
      </c>
      <c r="E104" s="78"/>
      <c r="F104" s="78"/>
      <c r="G104" s="78"/>
      <c r="H104" s="78"/>
      <c r="I104" s="78"/>
      <c r="J104" s="76"/>
      <c r="K104" s="136" t="str">
        <f t="shared" si="3"/>
        <v>SUP</v>
      </c>
    </row>
    <row r="105" spans="1:11" s="44" customFormat="1" x14ac:dyDescent="0.3">
      <c r="A105" s="128" t="s">
        <v>110</v>
      </c>
      <c r="B105" s="129" t="s">
        <v>1459</v>
      </c>
      <c r="C105" s="138" t="s">
        <v>207</v>
      </c>
      <c r="D105" s="78"/>
      <c r="E105" s="78"/>
      <c r="F105" s="78"/>
      <c r="G105" s="78"/>
      <c r="H105" s="78"/>
      <c r="I105" s="78"/>
      <c r="J105" s="76"/>
      <c r="K105" s="136" t="str">
        <f t="shared" si="3"/>
        <v/>
      </c>
    </row>
    <row r="106" spans="1:11" s="44" customFormat="1" ht="28.5" x14ac:dyDescent="0.3">
      <c r="A106" s="128"/>
      <c r="B106" s="129" t="s">
        <v>1460</v>
      </c>
      <c r="C106" s="138" t="s">
        <v>208</v>
      </c>
      <c r="D106" s="78" t="s">
        <v>110</v>
      </c>
      <c r="E106" s="78"/>
      <c r="F106" s="78"/>
      <c r="G106" s="78"/>
      <c r="H106" s="78"/>
      <c r="I106" s="78"/>
      <c r="J106" s="76"/>
      <c r="K106" s="136" t="str">
        <f t="shared" si="3"/>
        <v>SUP</v>
      </c>
    </row>
    <row r="107" spans="1:11" s="44" customFormat="1" ht="42.75" x14ac:dyDescent="0.3">
      <c r="A107" s="128"/>
      <c r="B107" s="129" t="s">
        <v>1461</v>
      </c>
      <c r="C107" s="138" t="s">
        <v>209</v>
      </c>
      <c r="D107" s="78" t="s">
        <v>110</v>
      </c>
      <c r="E107" s="78"/>
      <c r="F107" s="78"/>
      <c r="G107" s="78"/>
      <c r="H107" s="78"/>
      <c r="I107" s="78"/>
      <c r="J107" s="76"/>
      <c r="K107" s="136" t="str">
        <f t="shared" si="3"/>
        <v>SUP</v>
      </c>
    </row>
    <row r="108" spans="1:11" s="44" customFormat="1" ht="28.5" x14ac:dyDescent="0.3">
      <c r="A108" s="128"/>
      <c r="B108" s="129" t="s">
        <v>1462</v>
      </c>
      <c r="C108" s="138" t="s">
        <v>210</v>
      </c>
      <c r="D108" s="78" t="s">
        <v>110</v>
      </c>
      <c r="E108" s="78"/>
      <c r="F108" s="78"/>
      <c r="G108" s="78"/>
      <c r="H108" s="78"/>
      <c r="I108" s="78"/>
      <c r="J108" s="76"/>
      <c r="K108" s="136" t="str">
        <f t="shared" si="3"/>
        <v>SUP</v>
      </c>
    </row>
    <row r="109" spans="1:11" s="44" customFormat="1" ht="57" x14ac:dyDescent="0.3">
      <c r="A109" s="128"/>
      <c r="B109" s="129" t="s">
        <v>1463</v>
      </c>
      <c r="C109" s="138" t="s">
        <v>211</v>
      </c>
      <c r="D109" s="78" t="s">
        <v>110</v>
      </c>
      <c r="E109" s="78"/>
      <c r="F109" s="78"/>
      <c r="G109" s="78"/>
      <c r="H109" s="78"/>
      <c r="I109" s="78"/>
      <c r="J109" s="76"/>
      <c r="K109" s="136" t="str">
        <f t="shared" si="3"/>
        <v>SUP</v>
      </c>
    </row>
    <row r="110" spans="1:11" s="44" customFormat="1" ht="28.5" x14ac:dyDescent="0.3">
      <c r="A110" s="128"/>
      <c r="B110" s="129" t="s">
        <v>1464</v>
      </c>
      <c r="C110" s="138" t="s">
        <v>212</v>
      </c>
      <c r="D110" s="78" t="s">
        <v>110</v>
      </c>
      <c r="E110" s="78"/>
      <c r="F110" s="78"/>
      <c r="G110" s="78"/>
      <c r="H110" s="78"/>
      <c r="I110" s="78"/>
      <c r="J110" s="76"/>
      <c r="K110" s="136" t="str">
        <f t="shared" si="3"/>
        <v>SUP</v>
      </c>
    </row>
    <row r="111" spans="1:11" s="44" customFormat="1" ht="71.25" x14ac:dyDescent="0.3">
      <c r="A111" s="128"/>
      <c r="B111" s="129" t="s">
        <v>1465</v>
      </c>
      <c r="C111" s="138" t="s">
        <v>213</v>
      </c>
      <c r="D111" s="78" t="s">
        <v>110</v>
      </c>
      <c r="E111" s="78"/>
      <c r="F111" s="78"/>
      <c r="G111" s="78"/>
      <c r="H111" s="78"/>
      <c r="I111" s="78"/>
      <c r="J111" s="76"/>
      <c r="K111" s="136" t="str">
        <f t="shared" si="3"/>
        <v/>
      </c>
    </row>
    <row r="112" spans="1:11" s="44" customFormat="1" ht="28.5" x14ac:dyDescent="0.3">
      <c r="A112" s="128"/>
      <c r="B112" s="129" t="s">
        <v>1465</v>
      </c>
      <c r="C112" s="138" t="s">
        <v>214</v>
      </c>
      <c r="D112" s="78"/>
      <c r="E112" s="78"/>
      <c r="F112" s="78"/>
      <c r="G112" s="78"/>
      <c r="H112" s="78"/>
      <c r="I112" s="78"/>
      <c r="J112" s="76"/>
      <c r="K112" s="136" t="str">
        <f t="shared" si="3"/>
        <v/>
      </c>
    </row>
    <row r="113" spans="1:11" s="44" customFormat="1" x14ac:dyDescent="0.3">
      <c r="A113" s="128"/>
      <c r="B113" s="129" t="s">
        <v>1466</v>
      </c>
      <c r="C113" s="138" t="s">
        <v>215</v>
      </c>
      <c r="D113" s="78" t="s">
        <v>110</v>
      </c>
      <c r="E113" s="78"/>
      <c r="F113" s="78"/>
      <c r="G113" s="78"/>
      <c r="H113" s="78"/>
      <c r="I113" s="78"/>
      <c r="J113" s="76"/>
      <c r="K113" s="136" t="str">
        <f t="shared" si="3"/>
        <v>SUP</v>
      </c>
    </row>
    <row r="114" spans="1:11" s="44" customFormat="1" x14ac:dyDescent="0.3">
      <c r="A114" s="128"/>
      <c r="B114" s="129" t="s">
        <v>1467</v>
      </c>
      <c r="C114" s="138" t="s">
        <v>216</v>
      </c>
      <c r="D114" s="78" t="s">
        <v>110</v>
      </c>
      <c r="E114" s="78"/>
      <c r="F114" s="78"/>
      <c r="G114" s="78"/>
      <c r="H114" s="78"/>
      <c r="I114" s="78"/>
      <c r="J114" s="76"/>
      <c r="K114" s="136" t="str">
        <f t="shared" si="3"/>
        <v>SUP</v>
      </c>
    </row>
    <row r="115" spans="1:11" s="44" customFormat="1" x14ac:dyDescent="0.3">
      <c r="A115" s="128"/>
      <c r="B115" s="129" t="s">
        <v>1468</v>
      </c>
      <c r="C115" s="138" t="s">
        <v>217</v>
      </c>
      <c r="D115" s="78" t="s">
        <v>110</v>
      </c>
      <c r="E115" s="78"/>
      <c r="F115" s="78"/>
      <c r="G115" s="78"/>
      <c r="H115" s="78"/>
      <c r="I115" s="78"/>
      <c r="J115" s="76"/>
      <c r="K115" s="136" t="str">
        <f t="shared" si="3"/>
        <v>SUP</v>
      </c>
    </row>
    <row r="116" spans="1:11" s="44" customFormat="1" x14ac:dyDescent="0.3">
      <c r="A116" s="128"/>
      <c r="B116" s="129" t="s">
        <v>1469</v>
      </c>
      <c r="C116" s="138" t="s">
        <v>218</v>
      </c>
      <c r="D116" s="78" t="s">
        <v>110</v>
      </c>
      <c r="E116" s="78"/>
      <c r="F116" s="78"/>
      <c r="G116" s="78"/>
      <c r="H116" s="78"/>
      <c r="I116" s="78"/>
      <c r="J116" s="76"/>
      <c r="K116" s="136" t="str">
        <f t="shared" si="3"/>
        <v>SUP</v>
      </c>
    </row>
    <row r="117" spans="1:11" s="44" customFormat="1" x14ac:dyDescent="0.3">
      <c r="A117" s="128"/>
      <c r="B117" s="129" t="s">
        <v>1470</v>
      </c>
      <c r="C117" s="138" t="s">
        <v>219</v>
      </c>
      <c r="D117" s="78" t="s">
        <v>110</v>
      </c>
      <c r="E117" s="78"/>
      <c r="F117" s="78"/>
      <c r="G117" s="78"/>
      <c r="H117" s="78"/>
      <c r="I117" s="78"/>
      <c r="J117" s="76"/>
      <c r="K117" s="136" t="str">
        <f t="shared" si="3"/>
        <v>SUP</v>
      </c>
    </row>
    <row r="118" spans="1:11" s="44" customFormat="1" x14ac:dyDescent="0.3">
      <c r="A118" s="128"/>
      <c r="B118" s="129" t="s">
        <v>1471</v>
      </c>
      <c r="C118" s="138" t="s">
        <v>220</v>
      </c>
      <c r="D118" s="78" t="s">
        <v>110</v>
      </c>
      <c r="E118" s="78"/>
      <c r="F118" s="78"/>
      <c r="G118" s="78"/>
      <c r="H118" s="78"/>
      <c r="I118" s="78"/>
      <c r="J118" s="76"/>
      <c r="K118" s="136" t="str">
        <f t="shared" si="3"/>
        <v>SUP</v>
      </c>
    </row>
    <row r="119" spans="1:11" s="44" customFormat="1" x14ac:dyDescent="0.3">
      <c r="A119" s="128"/>
      <c r="B119" s="129" t="s">
        <v>1472</v>
      </c>
      <c r="C119" s="138" t="s">
        <v>221</v>
      </c>
      <c r="D119" s="78" t="s">
        <v>110</v>
      </c>
      <c r="E119" s="78"/>
      <c r="F119" s="78"/>
      <c r="G119" s="78"/>
      <c r="H119" s="78"/>
      <c r="I119" s="78"/>
      <c r="J119" s="76"/>
      <c r="K119" s="136" t="str">
        <f t="shared" si="3"/>
        <v>SUP</v>
      </c>
    </row>
    <row r="120" spans="1:11" s="44" customFormat="1" ht="28.5" x14ac:dyDescent="0.3">
      <c r="A120" s="128"/>
      <c r="B120" s="129" t="s">
        <v>1472</v>
      </c>
      <c r="C120" s="138" t="s">
        <v>214</v>
      </c>
      <c r="D120" s="78"/>
      <c r="E120" s="78"/>
      <c r="F120" s="78"/>
      <c r="G120" s="78"/>
      <c r="H120" s="78"/>
      <c r="I120" s="78"/>
      <c r="J120" s="76"/>
      <c r="K120" s="136" t="str">
        <f t="shared" si="3"/>
        <v/>
      </c>
    </row>
    <row r="121" spans="1:11" s="44" customFormat="1" x14ac:dyDescent="0.3">
      <c r="A121" s="128"/>
      <c r="B121" s="129" t="s">
        <v>1473</v>
      </c>
      <c r="C121" s="138" t="s">
        <v>222</v>
      </c>
      <c r="D121" s="78" t="s">
        <v>110</v>
      </c>
      <c r="E121" s="78"/>
      <c r="F121" s="78"/>
      <c r="G121" s="78"/>
      <c r="H121" s="78"/>
      <c r="I121" s="78"/>
      <c r="J121" s="76"/>
      <c r="K121" s="136" t="str">
        <f t="shared" si="3"/>
        <v>SUP</v>
      </c>
    </row>
    <row r="122" spans="1:11" s="44" customFormat="1" x14ac:dyDescent="0.3">
      <c r="A122" s="128"/>
      <c r="B122" s="129" t="s">
        <v>1474</v>
      </c>
      <c r="C122" s="138" t="s">
        <v>223</v>
      </c>
      <c r="D122" s="78" t="s">
        <v>110</v>
      </c>
      <c r="E122" s="78"/>
      <c r="F122" s="78"/>
      <c r="G122" s="78"/>
      <c r="H122" s="78"/>
      <c r="I122" s="78"/>
      <c r="J122" s="76"/>
      <c r="K122" s="136" t="str">
        <f t="shared" si="3"/>
        <v>SUP</v>
      </c>
    </row>
    <row r="123" spans="1:11" s="44" customFormat="1" x14ac:dyDescent="0.3">
      <c r="A123" s="128"/>
      <c r="B123" s="129" t="s">
        <v>1475</v>
      </c>
      <c r="C123" s="138" t="s">
        <v>224</v>
      </c>
      <c r="D123" s="78" t="s">
        <v>110</v>
      </c>
      <c r="E123" s="78"/>
      <c r="F123" s="78"/>
      <c r="G123" s="78"/>
      <c r="H123" s="78"/>
      <c r="I123" s="78"/>
      <c r="J123" s="76"/>
      <c r="K123" s="136" t="str">
        <f t="shared" si="3"/>
        <v>SUP</v>
      </c>
    </row>
    <row r="124" spans="1:11" s="44" customFormat="1" x14ac:dyDescent="0.3">
      <c r="A124" s="128"/>
      <c r="B124" s="129" t="s">
        <v>1476</v>
      </c>
      <c r="C124" s="138" t="s">
        <v>225</v>
      </c>
      <c r="D124" s="78" t="s">
        <v>110</v>
      </c>
      <c r="E124" s="78"/>
      <c r="F124" s="78"/>
      <c r="G124" s="78"/>
      <c r="H124" s="78"/>
      <c r="I124" s="78"/>
      <c r="J124" s="76"/>
      <c r="K124" s="136" t="str">
        <f t="shared" si="3"/>
        <v>SUP</v>
      </c>
    </row>
    <row r="125" spans="1:11" s="44" customFormat="1" ht="28.5" x14ac:dyDescent="0.3">
      <c r="A125" s="128"/>
      <c r="B125" s="129" t="s">
        <v>1476</v>
      </c>
      <c r="C125" s="138" t="s">
        <v>226</v>
      </c>
      <c r="D125" s="78"/>
      <c r="E125" s="78"/>
      <c r="F125" s="78"/>
      <c r="G125" s="78"/>
      <c r="H125" s="78"/>
      <c r="I125" s="78"/>
      <c r="J125" s="76"/>
      <c r="K125" s="136" t="str">
        <f t="shared" si="3"/>
        <v/>
      </c>
    </row>
    <row r="126" spans="1:11" s="44" customFormat="1" x14ac:dyDescent="0.3">
      <c r="A126" s="128"/>
      <c r="B126" s="129" t="s">
        <v>1477</v>
      </c>
      <c r="C126" s="138" t="s">
        <v>227</v>
      </c>
      <c r="D126" s="78" t="s">
        <v>110</v>
      </c>
      <c r="E126" s="78"/>
      <c r="F126" s="78"/>
      <c r="G126" s="78"/>
      <c r="H126" s="78"/>
      <c r="I126" s="78"/>
      <c r="J126" s="76"/>
      <c r="K126" s="136" t="str">
        <f t="shared" si="3"/>
        <v>SUP</v>
      </c>
    </row>
    <row r="127" spans="1:11" s="44" customFormat="1" x14ac:dyDescent="0.3">
      <c r="A127" s="128"/>
      <c r="B127" s="129" t="s">
        <v>1478</v>
      </c>
      <c r="C127" s="138" t="s">
        <v>228</v>
      </c>
      <c r="D127" s="78" t="s">
        <v>110</v>
      </c>
      <c r="E127" s="78"/>
      <c r="F127" s="78"/>
      <c r="G127" s="78"/>
      <c r="H127" s="78"/>
      <c r="I127" s="78"/>
      <c r="J127" s="76"/>
      <c r="K127" s="136" t="str">
        <f t="shared" si="3"/>
        <v>SUP</v>
      </c>
    </row>
    <row r="128" spans="1:11" s="44" customFormat="1" x14ac:dyDescent="0.3">
      <c r="A128" s="128"/>
      <c r="B128" s="129" t="s">
        <v>1479</v>
      </c>
      <c r="C128" s="138" t="s">
        <v>229</v>
      </c>
      <c r="D128" s="78" t="s">
        <v>110</v>
      </c>
      <c r="E128" s="78"/>
      <c r="F128" s="78"/>
      <c r="G128" s="78"/>
      <c r="H128" s="78"/>
      <c r="I128" s="78"/>
      <c r="J128" s="76"/>
      <c r="K128" s="136" t="str">
        <f t="shared" si="3"/>
        <v>SUP</v>
      </c>
    </row>
    <row r="129" spans="1:11" s="44" customFormat="1" x14ac:dyDescent="0.3">
      <c r="A129" s="128"/>
      <c r="B129" s="129" t="s">
        <v>1480</v>
      </c>
      <c r="C129" s="138" t="s">
        <v>230</v>
      </c>
      <c r="D129" s="78" t="s">
        <v>110</v>
      </c>
      <c r="E129" s="78"/>
      <c r="F129" s="78"/>
      <c r="G129" s="78"/>
      <c r="H129" s="78"/>
      <c r="I129" s="78"/>
      <c r="J129" s="76"/>
      <c r="K129" s="136" t="str">
        <f t="shared" si="3"/>
        <v>SUP</v>
      </c>
    </row>
    <row r="130" spans="1:11" s="44" customFormat="1" x14ac:dyDescent="0.3">
      <c r="A130" s="128"/>
      <c r="B130" s="129" t="s">
        <v>1481</v>
      </c>
      <c r="C130" s="138" t="s">
        <v>231</v>
      </c>
      <c r="D130" s="78" t="s">
        <v>110</v>
      </c>
      <c r="E130" s="78"/>
      <c r="F130" s="78"/>
      <c r="G130" s="78"/>
      <c r="H130" s="78"/>
      <c r="I130" s="78"/>
      <c r="J130" s="76"/>
      <c r="K130" s="136" t="str">
        <f t="shared" si="3"/>
        <v>SUP</v>
      </c>
    </row>
    <row r="131" spans="1:11" s="44" customFormat="1" ht="42.75" x14ac:dyDescent="0.3">
      <c r="A131" s="128"/>
      <c r="B131" s="129" t="s">
        <v>1482</v>
      </c>
      <c r="C131" s="138" t="s">
        <v>232</v>
      </c>
      <c r="D131" s="78" t="s">
        <v>110</v>
      </c>
      <c r="E131" s="78"/>
      <c r="F131" s="78"/>
      <c r="G131" s="78"/>
      <c r="H131" s="78"/>
      <c r="I131" s="78"/>
      <c r="J131" s="76"/>
      <c r="K131" s="136" t="str">
        <f t="shared" si="3"/>
        <v>SUP</v>
      </c>
    </row>
    <row r="132" spans="1:11" s="44" customFormat="1" ht="57" x14ac:dyDescent="0.3">
      <c r="A132" s="128"/>
      <c r="B132" s="129" t="s">
        <v>1483</v>
      </c>
      <c r="C132" s="138" t="s">
        <v>233</v>
      </c>
      <c r="D132" s="78" t="s">
        <v>110</v>
      </c>
      <c r="E132" s="78"/>
      <c r="F132" s="78"/>
      <c r="G132" s="78"/>
      <c r="H132" s="78"/>
      <c r="I132" s="78"/>
      <c r="J132" s="76"/>
      <c r="K132" s="136" t="str">
        <f t="shared" si="3"/>
        <v>SUP</v>
      </c>
    </row>
    <row r="133" spans="1:11" s="44" customFormat="1" ht="42.75" x14ac:dyDescent="0.3">
      <c r="A133" s="128"/>
      <c r="B133" s="129" t="s">
        <v>1483</v>
      </c>
      <c r="C133" s="138" t="s">
        <v>234</v>
      </c>
      <c r="D133" s="78"/>
      <c r="E133" s="78"/>
      <c r="F133" s="78"/>
      <c r="G133" s="78"/>
      <c r="H133" s="78"/>
      <c r="I133" s="78"/>
      <c r="J133" s="76"/>
      <c r="K133" s="136" t="str">
        <f t="shared" si="3"/>
        <v/>
      </c>
    </row>
    <row r="134" spans="1:11" s="44" customFormat="1" x14ac:dyDescent="0.3">
      <c r="A134" s="128"/>
      <c r="B134" s="129" t="s">
        <v>1484</v>
      </c>
      <c r="C134" s="138" t="s">
        <v>235</v>
      </c>
      <c r="D134" s="78" t="s">
        <v>110</v>
      </c>
      <c r="E134" s="78"/>
      <c r="F134" s="78"/>
      <c r="G134" s="78"/>
      <c r="H134" s="78"/>
      <c r="I134" s="78"/>
      <c r="J134" s="76"/>
      <c r="K134" s="136" t="str">
        <f t="shared" si="3"/>
        <v>SUP</v>
      </c>
    </row>
    <row r="135" spans="1:11" s="44" customFormat="1" x14ac:dyDescent="0.3">
      <c r="A135" s="128"/>
      <c r="B135" s="129" t="s">
        <v>1485</v>
      </c>
      <c r="C135" s="138" t="s">
        <v>236</v>
      </c>
      <c r="D135" s="78" t="s">
        <v>110</v>
      </c>
      <c r="E135" s="78"/>
      <c r="F135" s="78"/>
      <c r="G135" s="78"/>
      <c r="H135" s="78"/>
      <c r="I135" s="78"/>
      <c r="J135" s="76"/>
      <c r="K135" s="136" t="str">
        <f t="shared" ref="K135:K166" si="4">IF(C135="","",
IF(OR(A129="x",RIGHT(C135,1)=":"),"",
IF(COUNTA(D135:I135)&gt;1,"Invalid",
IF(D135="x",$D$6,IF(E135="x",$E$6,IF(F135="x",$F$6,IF(G135="x",$G$6,IF(H135="x",$H$6,IF(I135="x",$I$6,"")))))))))</f>
        <v>SUP</v>
      </c>
    </row>
    <row r="136" spans="1:11" s="44" customFormat="1" x14ac:dyDescent="0.3">
      <c r="A136" s="128"/>
      <c r="B136" s="129" t="s">
        <v>1486</v>
      </c>
      <c r="C136" s="138" t="s">
        <v>237</v>
      </c>
      <c r="D136" s="78" t="s">
        <v>110</v>
      </c>
      <c r="E136" s="78"/>
      <c r="F136" s="78"/>
      <c r="G136" s="78"/>
      <c r="H136" s="78"/>
      <c r="I136" s="78"/>
      <c r="J136" s="76"/>
      <c r="K136" s="136" t="str">
        <f t="shared" si="4"/>
        <v>SUP</v>
      </c>
    </row>
    <row r="137" spans="1:11" s="44" customFormat="1" x14ac:dyDescent="0.3">
      <c r="A137" s="128"/>
      <c r="B137" s="129" t="s">
        <v>1487</v>
      </c>
      <c r="C137" s="138" t="s">
        <v>238</v>
      </c>
      <c r="D137" s="78" t="s">
        <v>110</v>
      </c>
      <c r="E137" s="78"/>
      <c r="F137" s="78"/>
      <c r="G137" s="78"/>
      <c r="H137" s="78"/>
      <c r="I137" s="78"/>
      <c r="J137" s="76"/>
      <c r="K137" s="136" t="str">
        <f t="shared" si="4"/>
        <v>SUP</v>
      </c>
    </row>
    <row r="138" spans="1:11" s="44" customFormat="1" ht="28.5" x14ac:dyDescent="0.3">
      <c r="A138" s="128"/>
      <c r="B138" s="129" t="s">
        <v>1488</v>
      </c>
      <c r="C138" s="138" t="s">
        <v>239</v>
      </c>
      <c r="D138" s="78" t="s">
        <v>110</v>
      </c>
      <c r="E138" s="78"/>
      <c r="F138" s="78"/>
      <c r="G138" s="78"/>
      <c r="H138" s="78"/>
      <c r="I138" s="78"/>
      <c r="J138" s="76"/>
      <c r="K138" s="136" t="str">
        <f t="shared" si="4"/>
        <v>SUP</v>
      </c>
    </row>
    <row r="139" spans="1:11" s="44" customFormat="1" x14ac:dyDescent="0.3">
      <c r="A139" s="128" t="s">
        <v>110</v>
      </c>
      <c r="B139" s="129" t="s">
        <v>1488</v>
      </c>
      <c r="C139" s="138" t="s">
        <v>240</v>
      </c>
      <c r="D139" s="78"/>
      <c r="E139" s="78"/>
      <c r="F139" s="78"/>
      <c r="G139" s="78"/>
      <c r="H139" s="78"/>
      <c r="I139" s="78"/>
      <c r="J139" s="76"/>
      <c r="K139" s="136" t="str">
        <f t="shared" si="4"/>
        <v/>
      </c>
    </row>
    <row r="140" spans="1:11" s="44" customFormat="1" ht="99.75" x14ac:dyDescent="0.3">
      <c r="A140" s="128"/>
      <c r="B140" s="129" t="s">
        <v>1489</v>
      </c>
      <c r="C140" s="138" t="s">
        <v>241</v>
      </c>
      <c r="D140" s="78" t="s">
        <v>110</v>
      </c>
      <c r="E140" s="78"/>
      <c r="F140" s="78"/>
      <c r="G140" s="78"/>
      <c r="H140" s="78"/>
      <c r="I140" s="78"/>
      <c r="J140" s="76"/>
      <c r="K140" s="136" t="str">
        <f t="shared" si="4"/>
        <v>SUP</v>
      </c>
    </row>
    <row r="141" spans="1:11" s="44" customFormat="1" ht="114" x14ac:dyDescent="0.3">
      <c r="A141" s="128"/>
      <c r="B141" s="129" t="s">
        <v>1490</v>
      </c>
      <c r="C141" s="138" t="s">
        <v>242</v>
      </c>
      <c r="D141" s="78" t="s">
        <v>110</v>
      </c>
      <c r="E141" s="78"/>
      <c r="F141" s="78"/>
      <c r="G141" s="78"/>
      <c r="H141" s="78"/>
      <c r="I141" s="78"/>
      <c r="J141" s="76"/>
      <c r="K141" s="136" t="str">
        <f t="shared" si="4"/>
        <v>SUP</v>
      </c>
    </row>
    <row r="142" spans="1:11" s="44" customFormat="1" ht="42.75" x14ac:dyDescent="0.3">
      <c r="A142" s="128"/>
      <c r="B142" s="129" t="s">
        <v>1491</v>
      </c>
      <c r="C142" s="138" t="s">
        <v>243</v>
      </c>
      <c r="D142" s="78" t="s">
        <v>110</v>
      </c>
      <c r="E142" s="78"/>
      <c r="F142" s="78"/>
      <c r="G142" s="78"/>
      <c r="H142" s="78"/>
      <c r="I142" s="78"/>
      <c r="J142" s="76"/>
      <c r="K142" s="136" t="str">
        <f t="shared" si="4"/>
        <v>SUP</v>
      </c>
    </row>
    <row r="143" spans="1:11" s="44" customFormat="1" ht="114" x14ac:dyDescent="0.3">
      <c r="A143" s="128"/>
      <c r="B143" s="129" t="s">
        <v>1492</v>
      </c>
      <c r="C143" s="138" t="s">
        <v>244</v>
      </c>
      <c r="D143" s="78" t="s">
        <v>110</v>
      </c>
      <c r="E143" s="78"/>
      <c r="F143" s="78"/>
      <c r="G143" s="78"/>
      <c r="H143" s="78"/>
      <c r="I143" s="78"/>
      <c r="J143" s="76"/>
      <c r="K143" s="136" t="str">
        <f t="shared" si="4"/>
        <v>SUP</v>
      </c>
    </row>
    <row r="144" spans="1:11" s="44" customFormat="1" ht="42.75" x14ac:dyDescent="0.3">
      <c r="A144" s="128"/>
      <c r="B144" s="129" t="s">
        <v>1493</v>
      </c>
      <c r="C144" s="138" t="s">
        <v>245</v>
      </c>
      <c r="D144" s="78" t="s">
        <v>110</v>
      </c>
      <c r="E144" s="78"/>
      <c r="F144" s="78"/>
      <c r="G144" s="78"/>
      <c r="H144" s="78"/>
      <c r="I144" s="78"/>
      <c r="J144" s="76"/>
      <c r="K144" s="136" t="str">
        <f t="shared" si="4"/>
        <v>SUP</v>
      </c>
    </row>
    <row r="145" spans="1:11" s="44" customFormat="1" ht="42.75" x14ac:dyDescent="0.3">
      <c r="A145" s="128"/>
      <c r="B145" s="129" t="s">
        <v>1494</v>
      </c>
      <c r="C145" s="138" t="s">
        <v>246</v>
      </c>
      <c r="D145" s="78" t="s">
        <v>110</v>
      </c>
      <c r="E145" s="78"/>
      <c r="F145" s="78"/>
      <c r="G145" s="78"/>
      <c r="H145" s="78"/>
      <c r="I145" s="78"/>
      <c r="J145" s="76"/>
      <c r="K145" s="136" t="str">
        <f t="shared" si="4"/>
        <v/>
      </c>
    </row>
    <row r="146" spans="1:11" s="44" customFormat="1" ht="57" x14ac:dyDescent="0.3">
      <c r="A146" s="128"/>
      <c r="B146" s="129" t="s">
        <v>1495</v>
      </c>
      <c r="C146" s="138" t="s">
        <v>247</v>
      </c>
      <c r="D146" s="78" t="s">
        <v>110</v>
      </c>
      <c r="E146" s="78"/>
      <c r="F146" s="78"/>
      <c r="G146" s="78"/>
      <c r="H146" s="78"/>
      <c r="I146" s="78"/>
      <c r="J146" s="76"/>
      <c r="K146" s="136" t="str">
        <f t="shared" si="4"/>
        <v>SUP</v>
      </c>
    </row>
    <row r="147" spans="1:11" s="44" customFormat="1" ht="28.5" x14ac:dyDescent="0.3">
      <c r="A147" s="128"/>
      <c r="B147" s="129" t="s">
        <v>1496</v>
      </c>
      <c r="C147" s="138" t="s">
        <v>248</v>
      </c>
      <c r="D147" s="78" t="s">
        <v>110</v>
      </c>
      <c r="E147" s="78"/>
      <c r="F147" s="78"/>
      <c r="G147" s="78"/>
      <c r="H147" s="78"/>
      <c r="I147" s="78"/>
      <c r="J147" s="76"/>
      <c r="K147" s="136" t="str">
        <f t="shared" si="4"/>
        <v>SUP</v>
      </c>
    </row>
    <row r="148" spans="1:11" s="44" customFormat="1" ht="28.5" x14ac:dyDescent="0.3">
      <c r="A148" s="128"/>
      <c r="B148" s="129" t="s">
        <v>1497</v>
      </c>
      <c r="C148" s="138" t="s">
        <v>249</v>
      </c>
      <c r="D148" s="78" t="s">
        <v>110</v>
      </c>
      <c r="E148" s="78"/>
      <c r="F148" s="78"/>
      <c r="G148" s="78"/>
      <c r="H148" s="78"/>
      <c r="I148" s="78"/>
      <c r="J148" s="76"/>
      <c r="K148" s="136" t="str">
        <f t="shared" si="4"/>
        <v>SUP</v>
      </c>
    </row>
    <row r="149" spans="1:11" s="44" customFormat="1" ht="85.5" x14ac:dyDescent="0.3">
      <c r="A149" s="128"/>
      <c r="B149" s="129" t="s">
        <v>1498</v>
      </c>
      <c r="C149" s="138" t="s">
        <v>250</v>
      </c>
      <c r="D149" s="78" t="s">
        <v>110</v>
      </c>
      <c r="E149" s="78"/>
      <c r="F149" s="78"/>
      <c r="G149" s="78"/>
      <c r="H149" s="78"/>
      <c r="I149" s="78"/>
      <c r="J149" s="76"/>
      <c r="K149" s="136" t="str">
        <f t="shared" si="4"/>
        <v>SUP</v>
      </c>
    </row>
    <row r="150" spans="1:11" s="44" customFormat="1" ht="57" x14ac:dyDescent="0.3">
      <c r="A150" s="128"/>
      <c r="B150" s="129" t="s">
        <v>1499</v>
      </c>
      <c r="C150" s="138" t="s">
        <v>251</v>
      </c>
      <c r="D150" s="78" t="s">
        <v>110</v>
      </c>
      <c r="E150" s="78"/>
      <c r="F150" s="78"/>
      <c r="G150" s="78"/>
      <c r="H150" s="78"/>
      <c r="I150" s="78"/>
      <c r="J150" s="76"/>
      <c r="K150" s="136" t="str">
        <f t="shared" si="4"/>
        <v>SUP</v>
      </c>
    </row>
    <row r="151" spans="1:11" s="44" customFormat="1" ht="42.75" x14ac:dyDescent="0.3">
      <c r="A151" s="128"/>
      <c r="B151" s="129" t="s">
        <v>1500</v>
      </c>
      <c r="C151" s="138" t="s">
        <v>252</v>
      </c>
      <c r="D151" s="78" t="s">
        <v>110</v>
      </c>
      <c r="E151" s="78"/>
      <c r="F151" s="78"/>
      <c r="G151" s="78"/>
      <c r="H151" s="78"/>
      <c r="I151" s="78"/>
      <c r="J151" s="76"/>
      <c r="K151" s="136" t="str">
        <f t="shared" si="4"/>
        <v>SUP</v>
      </c>
    </row>
    <row r="152" spans="1:11" s="44" customFormat="1" hidden="1" x14ac:dyDescent="0.3">
      <c r="A152" s="128"/>
      <c r="B152" s="129" t="s">
        <v>295</v>
      </c>
      <c r="C152" s="134"/>
      <c r="D152" s="131"/>
      <c r="E152" s="131"/>
      <c r="F152" s="131"/>
      <c r="G152" s="131"/>
      <c r="H152" s="131"/>
      <c r="I152" s="131"/>
      <c r="J152" s="132"/>
      <c r="K152" s="133" t="str">
        <f t="shared" si="4"/>
        <v/>
      </c>
    </row>
    <row r="153" spans="1:11" s="44" customFormat="1" hidden="1" x14ac:dyDescent="0.3">
      <c r="A153" s="128"/>
      <c r="B153" s="129" t="s">
        <v>295</v>
      </c>
      <c r="C153" s="134"/>
      <c r="D153" s="131"/>
      <c r="E153" s="131"/>
      <c r="F153" s="131"/>
      <c r="G153" s="131"/>
      <c r="H153" s="131"/>
      <c r="I153" s="131"/>
      <c r="J153" s="132"/>
      <c r="K153" s="133" t="str">
        <f t="shared" si="4"/>
        <v/>
      </c>
    </row>
    <row r="154" spans="1:11" s="44" customFormat="1" hidden="1" x14ac:dyDescent="0.3">
      <c r="A154" s="128"/>
      <c r="B154" s="129" t="s">
        <v>295</v>
      </c>
      <c r="C154" s="134"/>
      <c r="D154" s="131"/>
      <c r="E154" s="131"/>
      <c r="F154" s="131"/>
      <c r="G154" s="131"/>
      <c r="H154" s="131"/>
      <c r="I154" s="131"/>
      <c r="J154" s="132"/>
      <c r="K154" s="133" t="str">
        <f t="shared" si="4"/>
        <v/>
      </c>
    </row>
    <row r="155" spans="1:11" s="44" customFormat="1" hidden="1" x14ac:dyDescent="0.3">
      <c r="A155" s="128"/>
      <c r="B155" s="129" t="s">
        <v>295</v>
      </c>
      <c r="C155" s="134"/>
      <c r="D155" s="131"/>
      <c r="E155" s="131"/>
      <c r="F155" s="131"/>
      <c r="G155" s="131"/>
      <c r="H155" s="131"/>
      <c r="I155" s="131"/>
      <c r="J155" s="132"/>
      <c r="K155" s="133" t="str">
        <f t="shared" si="4"/>
        <v/>
      </c>
    </row>
    <row r="156" spans="1:11" s="44" customFormat="1" hidden="1" x14ac:dyDescent="0.3">
      <c r="A156" s="128"/>
      <c r="B156" s="129" t="s">
        <v>295</v>
      </c>
      <c r="C156" s="134"/>
      <c r="D156" s="131"/>
      <c r="E156" s="131"/>
      <c r="F156" s="131"/>
      <c r="G156" s="131"/>
      <c r="H156" s="131"/>
      <c r="I156" s="131"/>
      <c r="J156" s="132"/>
      <c r="K156" s="133" t="str">
        <f t="shared" si="4"/>
        <v/>
      </c>
    </row>
    <row r="157" spans="1:11" s="44" customFormat="1" hidden="1" x14ac:dyDescent="0.3">
      <c r="A157" s="128"/>
      <c r="B157" s="129" t="s">
        <v>295</v>
      </c>
      <c r="C157" s="134"/>
      <c r="D157" s="131"/>
      <c r="E157" s="131"/>
      <c r="F157" s="131"/>
      <c r="G157" s="131"/>
      <c r="H157" s="131"/>
      <c r="I157" s="131"/>
      <c r="J157" s="132"/>
      <c r="K157" s="133" t="str">
        <f t="shared" si="4"/>
        <v/>
      </c>
    </row>
    <row r="158" spans="1:11" s="44" customFormat="1" hidden="1" x14ac:dyDescent="0.3">
      <c r="A158" s="128"/>
      <c r="B158" s="129" t="s">
        <v>295</v>
      </c>
      <c r="C158" s="134"/>
      <c r="D158" s="131"/>
      <c r="E158" s="131"/>
      <c r="F158" s="131"/>
      <c r="G158" s="131"/>
      <c r="H158" s="131"/>
      <c r="I158" s="131"/>
      <c r="J158" s="132"/>
      <c r="K158" s="133" t="str">
        <f t="shared" si="4"/>
        <v/>
      </c>
    </row>
    <row r="159" spans="1:11" s="44" customFormat="1" hidden="1" x14ac:dyDescent="0.3">
      <c r="A159" s="128"/>
      <c r="B159" s="129" t="s">
        <v>295</v>
      </c>
      <c r="C159" s="134"/>
      <c r="D159" s="131"/>
      <c r="E159" s="131"/>
      <c r="F159" s="131"/>
      <c r="G159" s="131"/>
      <c r="H159" s="131"/>
      <c r="I159" s="131"/>
      <c r="J159" s="132"/>
      <c r="K159" s="133" t="str">
        <f t="shared" si="4"/>
        <v/>
      </c>
    </row>
    <row r="160" spans="1:11" s="44" customFormat="1" hidden="1" x14ac:dyDescent="0.3">
      <c r="A160" s="128"/>
      <c r="B160" s="129" t="s">
        <v>295</v>
      </c>
      <c r="C160" s="130"/>
      <c r="D160" s="131"/>
      <c r="E160" s="131"/>
      <c r="F160" s="131"/>
      <c r="G160" s="131"/>
      <c r="H160" s="131"/>
      <c r="I160" s="131"/>
      <c r="J160" s="132"/>
      <c r="K160" s="133" t="str">
        <f t="shared" si="4"/>
        <v/>
      </c>
    </row>
    <row r="161" spans="1:11" s="44" customFormat="1" hidden="1" x14ac:dyDescent="0.3">
      <c r="A161" s="128"/>
      <c r="B161" s="129" t="s">
        <v>295</v>
      </c>
      <c r="C161" s="130"/>
      <c r="D161" s="131"/>
      <c r="E161" s="131"/>
      <c r="F161" s="131"/>
      <c r="G161" s="131"/>
      <c r="H161" s="131"/>
      <c r="I161" s="131"/>
      <c r="J161" s="132"/>
      <c r="K161" s="133" t="str">
        <f t="shared" si="4"/>
        <v/>
      </c>
    </row>
    <row r="162" spans="1:11" s="44" customFormat="1" hidden="1" x14ac:dyDescent="0.3">
      <c r="A162" s="128"/>
      <c r="B162" s="129" t="s">
        <v>295</v>
      </c>
      <c r="C162" s="130"/>
      <c r="D162" s="131"/>
      <c r="E162" s="131"/>
      <c r="F162" s="131"/>
      <c r="G162" s="131"/>
      <c r="H162" s="131"/>
      <c r="I162" s="131"/>
      <c r="J162" s="132"/>
      <c r="K162" s="133" t="str">
        <f t="shared" si="4"/>
        <v/>
      </c>
    </row>
    <row r="163" spans="1:11" s="44" customFormat="1" hidden="1" x14ac:dyDescent="0.3">
      <c r="A163" s="128"/>
      <c r="B163" s="129" t="s">
        <v>295</v>
      </c>
      <c r="C163" s="130"/>
      <c r="D163" s="131"/>
      <c r="E163" s="131"/>
      <c r="F163" s="131"/>
      <c r="G163" s="131"/>
      <c r="H163" s="131"/>
      <c r="I163" s="131"/>
      <c r="J163" s="132"/>
      <c r="K163" s="133" t="str">
        <f t="shared" si="4"/>
        <v/>
      </c>
    </row>
    <row r="164" spans="1:11" s="44" customFormat="1" hidden="1" x14ac:dyDescent="0.3">
      <c r="A164" s="128"/>
      <c r="B164" s="129" t="s">
        <v>295</v>
      </c>
      <c r="C164" s="130"/>
      <c r="D164" s="131"/>
      <c r="E164" s="131"/>
      <c r="F164" s="131"/>
      <c r="G164" s="131"/>
      <c r="H164" s="131"/>
      <c r="I164" s="131"/>
      <c r="J164" s="132"/>
      <c r="K164" s="133" t="str">
        <f t="shared" si="4"/>
        <v/>
      </c>
    </row>
    <row r="165" spans="1:11" s="44" customFormat="1" hidden="1" x14ac:dyDescent="0.3">
      <c r="A165" s="128"/>
      <c r="B165" s="129" t="s">
        <v>295</v>
      </c>
      <c r="C165" s="130"/>
      <c r="D165" s="131"/>
      <c r="E165" s="131"/>
      <c r="F165" s="131"/>
      <c r="G165" s="131"/>
      <c r="H165" s="131"/>
      <c r="I165" s="131"/>
      <c r="J165" s="132"/>
      <c r="K165" s="133" t="str">
        <f t="shared" si="4"/>
        <v/>
      </c>
    </row>
    <row r="166" spans="1:11" s="44" customFormat="1" hidden="1" x14ac:dyDescent="0.3">
      <c r="A166" s="128"/>
      <c r="B166" s="129" t="s">
        <v>295</v>
      </c>
      <c r="C166" s="130"/>
      <c r="D166" s="131"/>
      <c r="E166" s="131"/>
      <c r="F166" s="131"/>
      <c r="G166" s="131"/>
      <c r="H166" s="131"/>
      <c r="I166" s="131"/>
      <c r="J166" s="132"/>
      <c r="K166" s="133" t="str">
        <f t="shared" si="4"/>
        <v/>
      </c>
    </row>
    <row r="167" spans="1:11" s="44" customFormat="1" hidden="1" x14ac:dyDescent="0.3">
      <c r="A167" s="128"/>
      <c r="B167" s="129" t="s">
        <v>295</v>
      </c>
      <c r="C167" s="130"/>
      <c r="D167" s="131"/>
      <c r="E167" s="131"/>
      <c r="F167" s="131"/>
      <c r="G167" s="131"/>
      <c r="H167" s="131"/>
      <c r="I167" s="131"/>
      <c r="J167" s="132"/>
      <c r="K167" s="133" t="str">
        <f t="shared" ref="K167:K198" si="5">IF(C167="","",
IF(OR(A161="x",RIGHT(C167,1)=":"),"",
IF(COUNTA(D167:I167)&gt;1,"Invalid",
IF(D167="x",$D$6,IF(E167="x",$E$6,IF(F167="x",$F$6,IF(G167="x",$G$6,IF(H167="x",$H$6,IF(I167="x",$I$6,"")))))))))</f>
        <v/>
      </c>
    </row>
    <row r="168" spans="1:11" s="44" customFormat="1" hidden="1" x14ac:dyDescent="0.3">
      <c r="A168" s="128"/>
      <c r="B168" s="129" t="s">
        <v>295</v>
      </c>
      <c r="C168" s="130"/>
      <c r="D168" s="131"/>
      <c r="E168" s="131"/>
      <c r="F168" s="131"/>
      <c r="G168" s="131"/>
      <c r="H168" s="131"/>
      <c r="I168" s="131"/>
      <c r="J168" s="132"/>
      <c r="K168" s="133" t="str">
        <f t="shared" si="5"/>
        <v/>
      </c>
    </row>
    <row r="169" spans="1:11" s="44" customFormat="1" hidden="1" x14ac:dyDescent="0.3">
      <c r="A169" s="128"/>
      <c r="B169" s="129" t="s">
        <v>295</v>
      </c>
      <c r="C169" s="130"/>
      <c r="D169" s="131"/>
      <c r="E169" s="131"/>
      <c r="F169" s="131"/>
      <c r="G169" s="131"/>
      <c r="H169" s="131"/>
      <c r="I169" s="131"/>
      <c r="J169" s="132"/>
      <c r="K169" s="133" t="str">
        <f t="shared" si="5"/>
        <v/>
      </c>
    </row>
    <row r="170" spans="1:11" s="44" customFormat="1" hidden="1" x14ac:dyDescent="0.3">
      <c r="A170" s="128"/>
      <c r="B170" s="129" t="s">
        <v>295</v>
      </c>
      <c r="C170" s="130"/>
      <c r="D170" s="131"/>
      <c r="E170" s="131"/>
      <c r="F170" s="131"/>
      <c r="G170" s="131"/>
      <c r="H170" s="131"/>
      <c r="I170" s="131"/>
      <c r="J170" s="132"/>
      <c r="K170" s="133" t="str">
        <f t="shared" si="5"/>
        <v/>
      </c>
    </row>
    <row r="171" spans="1:11" s="44" customFormat="1" hidden="1" x14ac:dyDescent="0.3">
      <c r="A171" s="128"/>
      <c r="B171" s="129" t="s">
        <v>295</v>
      </c>
      <c r="C171" s="130"/>
      <c r="D171" s="131"/>
      <c r="E171" s="131"/>
      <c r="F171" s="131"/>
      <c r="G171" s="131"/>
      <c r="H171" s="131"/>
      <c r="I171" s="131"/>
      <c r="J171" s="132"/>
      <c r="K171" s="133" t="str">
        <f t="shared" si="5"/>
        <v/>
      </c>
    </row>
    <row r="172" spans="1:11" s="44" customFormat="1" hidden="1" x14ac:dyDescent="0.3">
      <c r="A172" s="128"/>
      <c r="B172" s="129" t="s">
        <v>295</v>
      </c>
      <c r="C172" s="130"/>
      <c r="D172" s="131"/>
      <c r="E172" s="131"/>
      <c r="F172" s="131"/>
      <c r="G172" s="131"/>
      <c r="H172" s="131"/>
      <c r="I172" s="131"/>
      <c r="J172" s="132"/>
      <c r="K172" s="133" t="str">
        <f t="shared" si="5"/>
        <v/>
      </c>
    </row>
    <row r="173" spans="1:11" s="44" customFormat="1" hidden="1" x14ac:dyDescent="0.3">
      <c r="A173" s="128"/>
      <c r="B173" s="129" t="s">
        <v>295</v>
      </c>
      <c r="C173" s="130"/>
      <c r="D173" s="131"/>
      <c r="E173" s="131"/>
      <c r="F173" s="131"/>
      <c r="G173" s="131"/>
      <c r="H173" s="131"/>
      <c r="I173" s="131"/>
      <c r="J173" s="132"/>
      <c r="K173" s="133" t="str">
        <f t="shared" si="5"/>
        <v/>
      </c>
    </row>
    <row r="174" spans="1:11" s="44" customFormat="1" hidden="1" x14ac:dyDescent="0.3">
      <c r="A174" s="128"/>
      <c r="B174" s="129" t="s">
        <v>295</v>
      </c>
      <c r="C174" s="130"/>
      <c r="D174" s="131"/>
      <c r="E174" s="131"/>
      <c r="F174" s="131"/>
      <c r="G174" s="131"/>
      <c r="H174" s="131"/>
      <c r="I174" s="131"/>
      <c r="J174" s="132"/>
      <c r="K174" s="133" t="str">
        <f t="shared" si="5"/>
        <v/>
      </c>
    </row>
    <row r="175" spans="1:11" s="44" customFormat="1" hidden="1" x14ac:dyDescent="0.3">
      <c r="A175" s="128"/>
      <c r="B175" s="129" t="s">
        <v>295</v>
      </c>
      <c r="C175" s="130"/>
      <c r="D175" s="131"/>
      <c r="E175" s="131"/>
      <c r="F175" s="131"/>
      <c r="G175" s="131"/>
      <c r="H175" s="131"/>
      <c r="I175" s="131"/>
      <c r="J175" s="132"/>
      <c r="K175" s="133" t="str">
        <f t="shared" si="5"/>
        <v/>
      </c>
    </row>
    <row r="176" spans="1:11" s="44" customFormat="1" hidden="1" x14ac:dyDescent="0.3">
      <c r="A176" s="128"/>
      <c r="B176" s="129" t="s">
        <v>295</v>
      </c>
      <c r="C176" s="130"/>
      <c r="D176" s="131"/>
      <c r="E176" s="131"/>
      <c r="F176" s="131"/>
      <c r="G176" s="131"/>
      <c r="H176" s="131"/>
      <c r="I176" s="131"/>
      <c r="J176" s="132"/>
      <c r="K176" s="133" t="str">
        <f t="shared" si="5"/>
        <v/>
      </c>
    </row>
    <row r="177" spans="1:11" s="44" customFormat="1" hidden="1" x14ac:dyDescent="0.3">
      <c r="A177" s="128"/>
      <c r="B177" s="129" t="s">
        <v>295</v>
      </c>
      <c r="C177" s="130"/>
      <c r="D177" s="131"/>
      <c r="E177" s="131"/>
      <c r="F177" s="131"/>
      <c r="G177" s="131"/>
      <c r="H177" s="131"/>
      <c r="I177" s="131"/>
      <c r="J177" s="132"/>
      <c r="K177" s="133" t="str">
        <f t="shared" si="5"/>
        <v/>
      </c>
    </row>
    <row r="178" spans="1:11" s="44" customFormat="1" hidden="1" x14ac:dyDescent="0.3">
      <c r="A178" s="128"/>
      <c r="B178" s="129" t="s">
        <v>295</v>
      </c>
      <c r="C178" s="130"/>
      <c r="D178" s="131"/>
      <c r="E178" s="131"/>
      <c r="F178" s="131"/>
      <c r="G178" s="131"/>
      <c r="H178" s="131"/>
      <c r="I178" s="131"/>
      <c r="J178" s="132"/>
      <c r="K178" s="133" t="str">
        <f t="shared" si="5"/>
        <v/>
      </c>
    </row>
    <row r="179" spans="1:11" s="44" customFormat="1" hidden="1" x14ac:dyDescent="0.3">
      <c r="A179" s="128"/>
      <c r="B179" s="129" t="s">
        <v>295</v>
      </c>
      <c r="C179" s="130"/>
      <c r="D179" s="131"/>
      <c r="E179" s="131"/>
      <c r="F179" s="131"/>
      <c r="G179" s="131"/>
      <c r="H179" s="131"/>
      <c r="I179" s="131"/>
      <c r="J179" s="132"/>
      <c r="K179" s="133" t="str">
        <f t="shared" si="5"/>
        <v/>
      </c>
    </row>
    <row r="180" spans="1:11" s="44" customFormat="1" hidden="1" x14ac:dyDescent="0.3">
      <c r="A180" s="128"/>
      <c r="B180" s="129" t="s">
        <v>295</v>
      </c>
      <c r="C180" s="130"/>
      <c r="D180" s="131"/>
      <c r="E180" s="131"/>
      <c r="F180" s="131"/>
      <c r="G180" s="131"/>
      <c r="H180" s="131"/>
      <c r="I180" s="131"/>
      <c r="J180" s="132"/>
      <c r="K180" s="133" t="str">
        <f t="shared" si="5"/>
        <v/>
      </c>
    </row>
    <row r="181" spans="1:11" s="44" customFormat="1" hidden="1" x14ac:dyDescent="0.3">
      <c r="A181" s="128"/>
      <c r="B181" s="129" t="s">
        <v>295</v>
      </c>
      <c r="C181" s="130"/>
      <c r="D181" s="131"/>
      <c r="E181" s="131"/>
      <c r="F181" s="131"/>
      <c r="G181" s="131"/>
      <c r="H181" s="131"/>
      <c r="I181" s="131"/>
      <c r="J181" s="132"/>
      <c r="K181" s="133" t="str">
        <f t="shared" si="5"/>
        <v/>
      </c>
    </row>
    <row r="182" spans="1:11" s="44" customFormat="1" hidden="1" x14ac:dyDescent="0.3">
      <c r="A182" s="128"/>
      <c r="B182" s="129" t="s">
        <v>295</v>
      </c>
      <c r="C182" s="130"/>
      <c r="D182" s="131"/>
      <c r="E182" s="131"/>
      <c r="F182" s="131"/>
      <c r="G182" s="131"/>
      <c r="H182" s="131"/>
      <c r="I182" s="131"/>
      <c r="J182" s="132"/>
      <c r="K182" s="133" t="str">
        <f t="shared" si="5"/>
        <v/>
      </c>
    </row>
    <row r="183" spans="1:11" s="44" customFormat="1" hidden="1" x14ac:dyDescent="0.3">
      <c r="A183" s="128"/>
      <c r="B183" s="129" t="s">
        <v>295</v>
      </c>
      <c r="C183" s="130"/>
      <c r="D183" s="131"/>
      <c r="E183" s="131"/>
      <c r="F183" s="131"/>
      <c r="G183" s="131"/>
      <c r="H183" s="131"/>
      <c r="I183" s="131"/>
      <c r="J183" s="132"/>
      <c r="K183" s="133" t="str">
        <f t="shared" si="5"/>
        <v/>
      </c>
    </row>
    <row r="184" spans="1:11" s="44" customFormat="1" hidden="1" x14ac:dyDescent="0.3">
      <c r="A184" s="128"/>
      <c r="B184" s="129" t="s">
        <v>295</v>
      </c>
      <c r="C184" s="130"/>
      <c r="D184" s="131"/>
      <c r="E184" s="131"/>
      <c r="F184" s="131"/>
      <c r="G184" s="131"/>
      <c r="H184" s="131"/>
      <c r="I184" s="131"/>
      <c r="J184" s="132"/>
      <c r="K184" s="133" t="str">
        <f t="shared" si="5"/>
        <v/>
      </c>
    </row>
    <row r="185" spans="1:11" s="44" customFormat="1" hidden="1" x14ac:dyDescent="0.3">
      <c r="A185" s="128"/>
      <c r="B185" s="129" t="s">
        <v>295</v>
      </c>
      <c r="C185" s="130"/>
      <c r="D185" s="131"/>
      <c r="E185" s="131"/>
      <c r="F185" s="131"/>
      <c r="G185" s="131"/>
      <c r="H185" s="131"/>
      <c r="I185" s="131"/>
      <c r="J185" s="132"/>
      <c r="K185" s="133" t="str">
        <f t="shared" si="5"/>
        <v/>
      </c>
    </row>
    <row r="186" spans="1:11" s="44" customFormat="1" hidden="1" x14ac:dyDescent="0.3">
      <c r="A186" s="128"/>
      <c r="B186" s="129" t="s">
        <v>295</v>
      </c>
      <c r="C186" s="130"/>
      <c r="D186" s="131"/>
      <c r="E186" s="131"/>
      <c r="F186" s="131"/>
      <c r="G186" s="131"/>
      <c r="H186" s="131"/>
      <c r="I186" s="131"/>
      <c r="J186" s="132"/>
      <c r="K186" s="133" t="str">
        <f t="shared" si="5"/>
        <v/>
      </c>
    </row>
    <row r="187" spans="1:11" s="44" customFormat="1" hidden="1" x14ac:dyDescent="0.3">
      <c r="A187" s="128"/>
      <c r="B187" s="129" t="s">
        <v>295</v>
      </c>
      <c r="C187" s="130"/>
      <c r="D187" s="131"/>
      <c r="E187" s="131"/>
      <c r="F187" s="131"/>
      <c r="G187" s="131"/>
      <c r="H187" s="131"/>
      <c r="I187" s="131"/>
      <c r="J187" s="132"/>
      <c r="K187" s="133" t="str">
        <f t="shared" si="5"/>
        <v/>
      </c>
    </row>
    <row r="188" spans="1:11" s="44" customFormat="1" hidden="1" x14ac:dyDescent="0.3">
      <c r="A188" s="128"/>
      <c r="B188" s="129" t="s">
        <v>295</v>
      </c>
      <c r="C188" s="130"/>
      <c r="D188" s="131"/>
      <c r="E188" s="131"/>
      <c r="F188" s="131"/>
      <c r="G188" s="131"/>
      <c r="H188" s="131"/>
      <c r="I188" s="131"/>
      <c r="J188" s="132"/>
      <c r="K188" s="133" t="str">
        <f t="shared" si="5"/>
        <v/>
      </c>
    </row>
    <row r="189" spans="1:11" s="44" customFormat="1" hidden="1" x14ac:dyDescent="0.3">
      <c r="A189" s="128"/>
      <c r="B189" s="129" t="s">
        <v>295</v>
      </c>
      <c r="C189" s="130"/>
      <c r="D189" s="131"/>
      <c r="E189" s="131"/>
      <c r="F189" s="131"/>
      <c r="G189" s="131"/>
      <c r="H189" s="131"/>
      <c r="I189" s="131"/>
      <c r="J189" s="132"/>
      <c r="K189" s="133" t="str">
        <f t="shared" si="5"/>
        <v/>
      </c>
    </row>
    <row r="190" spans="1:11" s="44" customFormat="1" hidden="1" x14ac:dyDescent="0.3">
      <c r="A190" s="128"/>
      <c r="B190" s="129" t="s">
        <v>295</v>
      </c>
      <c r="C190" s="130"/>
      <c r="D190" s="131"/>
      <c r="E190" s="131"/>
      <c r="F190" s="131"/>
      <c r="G190" s="131"/>
      <c r="H190" s="131"/>
      <c r="I190" s="131"/>
      <c r="J190" s="132"/>
      <c r="K190" s="133" t="str">
        <f t="shared" si="5"/>
        <v/>
      </c>
    </row>
    <row r="191" spans="1:11" s="44" customFormat="1" hidden="1" x14ac:dyDescent="0.3">
      <c r="A191" s="128"/>
      <c r="B191" s="129" t="s">
        <v>295</v>
      </c>
      <c r="C191" s="130"/>
      <c r="D191" s="131"/>
      <c r="E191" s="131"/>
      <c r="F191" s="131"/>
      <c r="G191" s="131"/>
      <c r="H191" s="131"/>
      <c r="I191" s="131"/>
      <c r="J191" s="132"/>
      <c r="K191" s="133" t="str">
        <f t="shared" si="5"/>
        <v/>
      </c>
    </row>
    <row r="192" spans="1:11" s="44" customFormat="1" hidden="1" x14ac:dyDescent="0.3">
      <c r="A192" s="128"/>
      <c r="B192" s="129" t="s">
        <v>295</v>
      </c>
      <c r="C192" s="130"/>
      <c r="D192" s="131"/>
      <c r="E192" s="131"/>
      <c r="F192" s="131"/>
      <c r="G192" s="131"/>
      <c r="H192" s="131"/>
      <c r="I192" s="131"/>
      <c r="J192" s="132"/>
      <c r="K192" s="133" t="str">
        <f t="shared" si="5"/>
        <v/>
      </c>
    </row>
    <row r="193" spans="1:11" s="44" customFormat="1" hidden="1" x14ac:dyDescent="0.3">
      <c r="A193" s="128"/>
      <c r="B193" s="129" t="s">
        <v>295</v>
      </c>
      <c r="C193" s="130"/>
      <c r="D193" s="131"/>
      <c r="E193" s="131"/>
      <c r="F193" s="131"/>
      <c r="G193" s="131"/>
      <c r="H193" s="131"/>
      <c r="I193" s="131"/>
      <c r="J193" s="132"/>
      <c r="K193" s="133" t="str">
        <f t="shared" si="5"/>
        <v/>
      </c>
    </row>
    <row r="194" spans="1:11" s="44" customFormat="1" hidden="1" x14ac:dyDescent="0.3">
      <c r="A194" s="128"/>
      <c r="B194" s="129" t="s">
        <v>295</v>
      </c>
      <c r="C194" s="130"/>
      <c r="D194" s="131"/>
      <c r="E194" s="131"/>
      <c r="F194" s="131"/>
      <c r="G194" s="131"/>
      <c r="H194" s="131"/>
      <c r="I194" s="131"/>
      <c r="J194" s="132"/>
      <c r="K194" s="133" t="str">
        <f t="shared" si="5"/>
        <v/>
      </c>
    </row>
    <row r="195" spans="1:11" s="44" customFormat="1" hidden="1" x14ac:dyDescent="0.3">
      <c r="A195" s="128"/>
      <c r="B195" s="129" t="s">
        <v>295</v>
      </c>
      <c r="C195" s="130"/>
      <c r="D195" s="131"/>
      <c r="E195" s="131"/>
      <c r="F195" s="131"/>
      <c r="G195" s="131"/>
      <c r="H195" s="131"/>
      <c r="I195" s="131"/>
      <c r="J195" s="132"/>
      <c r="K195" s="133" t="str">
        <f t="shared" si="5"/>
        <v/>
      </c>
    </row>
    <row r="196" spans="1:11" s="44" customFormat="1" hidden="1" x14ac:dyDescent="0.3">
      <c r="A196" s="128"/>
      <c r="B196" s="129" t="s">
        <v>295</v>
      </c>
      <c r="C196" s="130"/>
      <c r="D196" s="131"/>
      <c r="E196" s="131"/>
      <c r="F196" s="131"/>
      <c r="G196" s="131"/>
      <c r="H196" s="131"/>
      <c r="I196" s="131"/>
      <c r="J196" s="132"/>
      <c r="K196" s="133" t="str">
        <f t="shared" si="5"/>
        <v/>
      </c>
    </row>
    <row r="197" spans="1:11" s="44" customFormat="1" hidden="1" x14ac:dyDescent="0.3">
      <c r="A197" s="128"/>
      <c r="B197" s="129" t="s">
        <v>295</v>
      </c>
      <c r="C197" s="130"/>
      <c r="D197" s="131"/>
      <c r="E197" s="131"/>
      <c r="F197" s="131"/>
      <c r="G197" s="131"/>
      <c r="H197" s="131"/>
      <c r="I197" s="131"/>
      <c r="J197" s="132"/>
      <c r="K197" s="133" t="str">
        <f t="shared" si="5"/>
        <v/>
      </c>
    </row>
    <row r="198" spans="1:11" s="44" customFormat="1" hidden="1" x14ac:dyDescent="0.3">
      <c r="A198" s="128"/>
      <c r="B198" s="129" t="s">
        <v>295</v>
      </c>
      <c r="C198" s="130"/>
      <c r="D198" s="131"/>
      <c r="E198" s="131"/>
      <c r="F198" s="131"/>
      <c r="G198" s="131"/>
      <c r="H198" s="131"/>
      <c r="I198" s="131"/>
      <c r="J198" s="132"/>
      <c r="K198" s="133" t="str">
        <f t="shared" si="5"/>
        <v/>
      </c>
    </row>
    <row r="199" spans="1:11" s="44" customFormat="1" hidden="1" x14ac:dyDescent="0.3">
      <c r="A199" s="128"/>
      <c r="B199" s="129" t="s">
        <v>295</v>
      </c>
      <c r="C199" s="130"/>
      <c r="D199" s="131"/>
      <c r="E199" s="131"/>
      <c r="F199" s="131"/>
      <c r="G199" s="131"/>
      <c r="H199" s="131"/>
      <c r="I199" s="131"/>
      <c r="J199" s="132"/>
      <c r="K199" s="133" t="str">
        <f t="shared" ref="K199:K200" si="6">IF(C199="","",
IF(OR(A193="x",RIGHT(C199,1)=":"),"",
IF(COUNTA(D199:I199)&gt;1,"Invalid",
IF(D199="x",$D$6,IF(E199="x",$E$6,IF(F199="x",$F$6,IF(G199="x",$G$6,IF(H199="x",$H$6,IF(I199="x",$I$6,"")))))))))</f>
        <v/>
      </c>
    </row>
    <row r="200" spans="1:11" s="44" customFormat="1" hidden="1" x14ac:dyDescent="0.3">
      <c r="A200" s="128"/>
      <c r="B200" s="129" t="s">
        <v>295</v>
      </c>
      <c r="C200" s="130"/>
      <c r="D200" s="131"/>
      <c r="E200" s="131"/>
      <c r="F200" s="131"/>
      <c r="G200" s="131"/>
      <c r="H200" s="131"/>
      <c r="I200" s="131"/>
      <c r="J200" s="132"/>
      <c r="K200" s="133" t="str">
        <f t="shared" si="6"/>
        <v/>
      </c>
    </row>
  </sheetData>
  <sheetProtection algorithmName="SHA-512" hashValue="rJqsIoQCNTbDptsqQ6zVU4NtKUCayhQqKe8Ee7VvtE/GGFlYd4T3NhMGRJ3cJCGJkUrNQYW2DVvZFp2aQ7Agcg==" saltValue="1h2Y6dptz1VESKBsBOGHag==" spinCount="100000" sheet="1" objects="1" scenarios="1"/>
  <mergeCells count="4">
    <mergeCell ref="A4:C5"/>
    <mergeCell ref="D3:I3"/>
    <mergeCell ref="D4:I5"/>
    <mergeCell ref="J4:J5"/>
  </mergeCells>
  <conditionalFormatting sqref="A7:A200">
    <cfRule type="expression" dxfId="1412" priority="36">
      <formula>A7="x"</formula>
    </cfRule>
  </conditionalFormatting>
  <conditionalFormatting sqref="E7:K7 E152:K200 K8:K151">
    <cfRule type="expression" dxfId="1411" priority="20">
      <formula>$A7="x"</formula>
    </cfRule>
    <cfRule type="expression" dxfId="1410" priority="28">
      <formula>RIGHT($C7,1)=":"</formula>
    </cfRule>
  </conditionalFormatting>
  <conditionalFormatting sqref="D7 D152:D200">
    <cfRule type="expression" dxfId="1409" priority="11">
      <formula>A7="x"</formula>
    </cfRule>
    <cfRule type="expression" dxfId="1408" priority="12">
      <formula>RIGHT(C7,1)=":"</formula>
    </cfRule>
  </conditionalFormatting>
  <conditionalFormatting sqref="D7:J7 D152:J200">
    <cfRule type="expression" dxfId="1407" priority="18">
      <formula>$K7="Invalid"</formula>
    </cfRule>
  </conditionalFormatting>
  <conditionalFormatting sqref="D7:I7 D152:I200">
    <cfRule type="expression" dxfId="1406" priority="17">
      <formula>AND($K7="Invalid",D7="x")</formula>
    </cfRule>
  </conditionalFormatting>
  <conditionalFormatting sqref="K7:K200">
    <cfRule type="cellIs" dxfId="1405" priority="9" operator="equal">
      <formula>"Invalid"</formula>
    </cfRule>
  </conditionalFormatting>
  <conditionalFormatting sqref="B7:B200">
    <cfRule type="expression" dxfId="1404" priority="7">
      <formula>A7="x"</formula>
    </cfRule>
    <cfRule type="expression" dxfId="1403" priority="8">
      <formula>RIGHT(C7,1)=":"</formula>
    </cfRule>
  </conditionalFormatting>
  <conditionalFormatting sqref="C7:C200">
    <cfRule type="expression" dxfId="1402" priority="4462">
      <formula>A7="x"</formula>
    </cfRule>
    <cfRule type="expression" dxfId="1401" priority="4463">
      <formula>RIGHT(C7,1)=":"</formula>
    </cfRule>
    <cfRule type="expression" dxfId="1400" priority="4464">
      <formula>#REF!="D"</formula>
    </cfRule>
    <cfRule type="expression" dxfId="1399" priority="4465">
      <formula>#REF!="A"</formula>
    </cfRule>
    <cfRule type="expression" dxfId="1398" priority="4466">
      <formula>#REF!="E"</formula>
    </cfRule>
  </conditionalFormatting>
  <conditionalFormatting sqref="E8:J151">
    <cfRule type="expression" dxfId="1397" priority="5">
      <formula>$A8="x"</formula>
    </cfRule>
    <cfRule type="expression" dxfId="1396" priority="6">
      <formula>RIGHT($C8,1)=":"</formula>
    </cfRule>
  </conditionalFormatting>
  <conditionalFormatting sqref="D8:D151">
    <cfRule type="expression" dxfId="1395" priority="1">
      <formula>A8="x"</formula>
    </cfRule>
    <cfRule type="expression" dxfId="1394" priority="2">
      <formula>RIGHT(C8,1)=":"</formula>
    </cfRule>
  </conditionalFormatting>
  <conditionalFormatting sqref="D8:J151">
    <cfRule type="expression" dxfId="1393" priority="4">
      <formula>$K8="Invalid"</formula>
    </cfRule>
  </conditionalFormatting>
  <conditionalFormatting sqref="D8:I151">
    <cfRule type="expression" dxfId="1392" priority="3">
      <formula>AND($K8="Invalid",D8="x")</formula>
    </cfRule>
  </conditionalFormatting>
  <dataValidations count="1">
    <dataValidation type="list" allowBlank="1" showInputMessage="1" showErrorMessage="1" sqref="A7:A200 D7:I200">
      <formula1>"x"</formula1>
    </dataValidation>
  </dataValidations>
  <pageMargins left="0.7" right="0.7" top="0.75" bottom="0.75" header="0.3" footer="0.3"/>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M100"/>
  <sheetViews>
    <sheetView showGridLines="0" zoomScale="150" zoomScaleNormal="150" zoomScalePageLayoutView="150" workbookViewId="0">
      <pane ySplit="6" topLeftCell="A47" activePane="bottomLeft" state="frozen"/>
      <selection activeCell="B12" sqref="B12:D12"/>
      <selection pane="bottomLeft" activeCell="J48" sqref="J48"/>
    </sheetView>
  </sheetViews>
  <sheetFormatPr defaultColWidth="0" defaultRowHeight="14.25"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3" width="0" style="115" hidden="1" customWidth="1"/>
    <col min="14" max="16384" width="8.625" style="115" hidden="1"/>
  </cols>
  <sheetData>
    <row r="1" spans="1:11" s="114" customFormat="1" ht="18.75" x14ac:dyDescent="0.3">
      <c r="A1" s="114" t="str">
        <f>ClientName</f>
        <v>City of Garden Grove</v>
      </c>
    </row>
    <row r="2" spans="1:11" x14ac:dyDescent="0.2">
      <c r="A2" s="115" t="s">
        <v>82</v>
      </c>
    </row>
    <row r="3" spans="1:11" x14ac:dyDescent="0.2">
      <c r="A3" s="115" t="s">
        <v>253</v>
      </c>
      <c r="C3" s="116"/>
      <c r="D3" s="179" t="s">
        <v>1501</v>
      </c>
      <c r="E3" s="179"/>
      <c r="F3" s="179"/>
      <c r="G3" s="179"/>
      <c r="H3" s="179"/>
      <c r="I3" s="179"/>
    </row>
    <row r="4" spans="1:11" ht="14.1" customHeight="1" x14ac:dyDescent="0.2">
      <c r="A4" s="177" t="s">
        <v>19</v>
      </c>
      <c r="B4" s="177"/>
      <c r="C4" s="177"/>
      <c r="D4" s="180" t="s">
        <v>94</v>
      </c>
      <c r="E4" s="180"/>
      <c r="F4" s="180"/>
      <c r="G4" s="180"/>
      <c r="H4" s="180"/>
      <c r="I4" s="180"/>
      <c r="J4" s="180" t="s">
        <v>95</v>
      </c>
      <c r="K4" s="117"/>
    </row>
    <row r="5" spans="1:11" x14ac:dyDescent="0.2">
      <c r="A5" s="178"/>
      <c r="B5" s="178"/>
      <c r="C5" s="178"/>
      <c r="D5" s="181"/>
      <c r="E5" s="181"/>
      <c r="F5" s="181"/>
      <c r="G5" s="181"/>
      <c r="H5" s="181"/>
      <c r="I5" s="181"/>
      <c r="J5" s="181"/>
      <c r="K5" s="118"/>
    </row>
    <row r="6" spans="1:11"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137" customFormat="1" x14ac:dyDescent="0.3">
      <c r="A7" s="128" t="s">
        <v>110</v>
      </c>
      <c r="B7" s="129" t="s">
        <v>253</v>
      </c>
      <c r="C7" s="130" t="s">
        <v>254</v>
      </c>
      <c r="D7" s="131"/>
      <c r="E7" s="131"/>
      <c r="F7" s="131"/>
      <c r="G7" s="131"/>
      <c r="H7" s="131"/>
      <c r="I7" s="131"/>
      <c r="J7" s="132"/>
      <c r="K7" s="136" t="str">
        <f t="shared" ref="K7:K38" si="0">IF(C7="","",
IF(OR(A1="x",RIGHT(C7,1)=":"),"",
IF(COUNTA(D7:I7)&gt;1,"Invalid",
IF(D7="x",$D$6,IF(E7="x",$E$6,IF(F7="x",$F$6,IF(G7="x",$G$6,IF(H7="x",$H$6,IF(I7="x",$I$6,"")))))))))</f>
        <v/>
      </c>
    </row>
    <row r="8" spans="1:11" s="137" customFormat="1" ht="85.5" x14ac:dyDescent="0.3">
      <c r="A8" s="128"/>
      <c r="B8" s="129" t="s">
        <v>1502</v>
      </c>
      <c r="C8" s="138" t="s">
        <v>255</v>
      </c>
      <c r="D8" s="78" t="s">
        <v>110</v>
      </c>
      <c r="E8" s="78"/>
      <c r="F8" s="78"/>
      <c r="G8" s="78"/>
      <c r="H8" s="78"/>
      <c r="I8" s="78"/>
      <c r="J8" s="84"/>
      <c r="K8" s="136" t="str">
        <f t="shared" si="0"/>
        <v>SUP</v>
      </c>
    </row>
    <row r="9" spans="1:11" s="137" customFormat="1" ht="114" x14ac:dyDescent="0.3">
      <c r="A9" s="128"/>
      <c r="B9" s="129" t="s">
        <v>1503</v>
      </c>
      <c r="C9" s="138" t="s">
        <v>256</v>
      </c>
      <c r="D9" s="78" t="s">
        <v>110</v>
      </c>
      <c r="E9" s="78"/>
      <c r="F9" s="78"/>
      <c r="G9" s="78"/>
      <c r="H9" s="78"/>
      <c r="I9" s="78"/>
      <c r="J9" s="76"/>
      <c r="K9" s="136" t="str">
        <f t="shared" si="0"/>
        <v>SUP</v>
      </c>
    </row>
    <row r="10" spans="1:11" s="137" customFormat="1" ht="128.25" x14ac:dyDescent="0.3">
      <c r="A10" s="128"/>
      <c r="B10" s="129" t="s">
        <v>1504</v>
      </c>
      <c r="C10" s="138" t="s">
        <v>257</v>
      </c>
      <c r="D10" s="78" t="s">
        <v>110</v>
      </c>
      <c r="E10" s="78"/>
      <c r="F10" s="78"/>
      <c r="G10" s="78"/>
      <c r="H10" s="78"/>
      <c r="I10" s="78"/>
      <c r="J10" s="76"/>
      <c r="K10" s="136" t="str">
        <f t="shared" si="0"/>
        <v>SUP</v>
      </c>
    </row>
    <row r="11" spans="1:11" s="137" customFormat="1" ht="42.75" x14ac:dyDescent="0.3">
      <c r="A11" s="128"/>
      <c r="B11" s="129" t="s">
        <v>1505</v>
      </c>
      <c r="C11" s="138" t="s">
        <v>258</v>
      </c>
      <c r="D11" s="78" t="s">
        <v>110</v>
      </c>
      <c r="E11" s="78"/>
      <c r="F11" s="78"/>
      <c r="G11" s="78"/>
      <c r="H11" s="78"/>
      <c r="I11" s="78"/>
      <c r="J11" s="76"/>
      <c r="K11" s="136" t="str">
        <f t="shared" si="0"/>
        <v>SUP</v>
      </c>
    </row>
    <row r="12" spans="1:11" s="137" customFormat="1" ht="71.25" x14ac:dyDescent="0.3">
      <c r="A12" s="128"/>
      <c r="B12" s="129" t="s">
        <v>1506</v>
      </c>
      <c r="C12" s="138" t="s">
        <v>259</v>
      </c>
      <c r="D12" s="78" t="s">
        <v>110</v>
      </c>
      <c r="E12" s="78"/>
      <c r="F12" s="78"/>
      <c r="G12" s="78"/>
      <c r="H12" s="78"/>
      <c r="I12" s="78"/>
      <c r="J12" s="76"/>
      <c r="K12" s="136" t="str">
        <f t="shared" si="0"/>
        <v>SUP</v>
      </c>
    </row>
    <row r="13" spans="1:11" s="137" customFormat="1" ht="42.75" x14ac:dyDescent="0.3">
      <c r="A13" s="128"/>
      <c r="B13" s="129" t="s">
        <v>1506</v>
      </c>
      <c r="C13" s="138" t="s">
        <v>260</v>
      </c>
      <c r="D13" s="78"/>
      <c r="E13" s="78"/>
      <c r="F13" s="78"/>
      <c r="G13" s="78"/>
      <c r="H13" s="78"/>
      <c r="I13" s="78"/>
      <c r="J13" s="76"/>
      <c r="K13" s="136" t="str">
        <f t="shared" si="0"/>
        <v/>
      </c>
    </row>
    <row r="14" spans="1:11" s="137" customFormat="1" ht="28.5" x14ac:dyDescent="0.3">
      <c r="A14" s="128"/>
      <c r="B14" s="129" t="s">
        <v>1507</v>
      </c>
      <c r="C14" s="139" t="s">
        <v>261</v>
      </c>
      <c r="D14" s="78" t="s">
        <v>110</v>
      </c>
      <c r="E14" s="78"/>
      <c r="F14" s="78"/>
      <c r="G14" s="78"/>
      <c r="H14" s="78"/>
      <c r="I14" s="78"/>
      <c r="J14" s="76"/>
      <c r="K14" s="136" t="str">
        <f t="shared" si="0"/>
        <v>SUP</v>
      </c>
    </row>
    <row r="15" spans="1:11" s="137" customFormat="1" ht="142.5" x14ac:dyDescent="0.3">
      <c r="A15" s="128"/>
      <c r="B15" s="129" t="s">
        <v>1508</v>
      </c>
      <c r="C15" s="139" t="s">
        <v>262</v>
      </c>
      <c r="D15" s="78" t="s">
        <v>110</v>
      </c>
      <c r="E15" s="78"/>
      <c r="F15" s="78"/>
      <c r="G15" s="78"/>
      <c r="H15" s="78"/>
      <c r="I15" s="78"/>
      <c r="J15" s="76"/>
      <c r="K15" s="136" t="str">
        <f t="shared" si="0"/>
        <v>SUP</v>
      </c>
    </row>
    <row r="16" spans="1:11" s="137" customFormat="1" ht="57" x14ac:dyDescent="0.3">
      <c r="A16" s="128"/>
      <c r="B16" s="129" t="s">
        <v>1509</v>
      </c>
      <c r="C16" s="139" t="s">
        <v>263</v>
      </c>
      <c r="D16" s="78" t="s">
        <v>110</v>
      </c>
      <c r="E16" s="78"/>
      <c r="F16" s="78"/>
      <c r="G16" s="78"/>
      <c r="H16" s="78"/>
      <c r="I16" s="78"/>
      <c r="J16" s="76"/>
      <c r="K16" s="136" t="str">
        <f t="shared" si="0"/>
        <v>SUP</v>
      </c>
    </row>
    <row r="17" spans="1:11" s="137" customFormat="1" ht="114" x14ac:dyDescent="0.3">
      <c r="A17" s="128"/>
      <c r="B17" s="129" t="s">
        <v>1510</v>
      </c>
      <c r="C17" s="138" t="s">
        <v>264</v>
      </c>
      <c r="D17" s="78"/>
      <c r="E17" s="78"/>
      <c r="F17" s="78"/>
      <c r="G17" s="78"/>
      <c r="H17" s="78"/>
      <c r="I17" s="78" t="s">
        <v>110</v>
      </c>
      <c r="J17" s="76" t="s">
        <v>2588</v>
      </c>
      <c r="K17" s="136" t="str">
        <f t="shared" si="0"/>
        <v>NS</v>
      </c>
    </row>
    <row r="18" spans="1:11" s="137" customFormat="1" ht="85.5" x14ac:dyDescent="0.3">
      <c r="A18" s="128"/>
      <c r="B18" s="129" t="s">
        <v>1511</v>
      </c>
      <c r="C18" s="138" t="s">
        <v>265</v>
      </c>
      <c r="D18" s="78" t="s">
        <v>110</v>
      </c>
      <c r="E18" s="78"/>
      <c r="F18" s="78"/>
      <c r="G18" s="78"/>
      <c r="H18" s="78"/>
      <c r="I18" s="78"/>
      <c r="J18" s="76"/>
      <c r="K18" s="136" t="str">
        <f t="shared" si="0"/>
        <v>SUP</v>
      </c>
    </row>
    <row r="19" spans="1:11" s="137" customFormat="1" ht="28.5" x14ac:dyDescent="0.3">
      <c r="A19" s="128" t="s">
        <v>110</v>
      </c>
      <c r="B19" s="129" t="s">
        <v>1511</v>
      </c>
      <c r="C19" s="138" t="s">
        <v>266</v>
      </c>
      <c r="D19" s="78"/>
      <c r="E19" s="78"/>
      <c r="F19" s="78"/>
      <c r="G19" s="78"/>
      <c r="H19" s="78"/>
      <c r="I19" s="78"/>
      <c r="J19" s="76"/>
      <c r="K19" s="136" t="str">
        <f t="shared" si="0"/>
        <v/>
      </c>
    </row>
    <row r="20" spans="1:11" s="137" customFormat="1" ht="42.75" x14ac:dyDescent="0.3">
      <c r="A20" s="128"/>
      <c r="B20" s="129" t="s">
        <v>1512</v>
      </c>
      <c r="C20" s="138" t="s">
        <v>267</v>
      </c>
      <c r="D20" s="78" t="s">
        <v>110</v>
      </c>
      <c r="E20" s="78"/>
      <c r="F20" s="78"/>
      <c r="G20" s="78"/>
      <c r="H20" s="78"/>
      <c r="I20" s="78"/>
      <c r="J20" s="76"/>
      <c r="K20" s="136" t="str">
        <f t="shared" si="0"/>
        <v>SUP</v>
      </c>
    </row>
    <row r="21" spans="1:11" s="137" customFormat="1" ht="42.75" x14ac:dyDescent="0.3">
      <c r="A21" s="128"/>
      <c r="B21" s="129" t="s">
        <v>1513</v>
      </c>
      <c r="C21" s="138" t="s">
        <v>268</v>
      </c>
      <c r="D21" s="78" t="s">
        <v>110</v>
      </c>
      <c r="E21" s="78"/>
      <c r="F21" s="78"/>
      <c r="G21" s="78"/>
      <c r="H21" s="78"/>
      <c r="I21" s="78"/>
      <c r="J21" s="76"/>
      <c r="K21" s="136" t="str">
        <f t="shared" si="0"/>
        <v>SUP</v>
      </c>
    </row>
    <row r="22" spans="1:11" s="137" customFormat="1" ht="57" x14ac:dyDescent="0.3">
      <c r="A22" s="128"/>
      <c r="B22" s="129" t="s">
        <v>1514</v>
      </c>
      <c r="C22" s="138" t="s">
        <v>269</v>
      </c>
      <c r="D22" s="78" t="s">
        <v>110</v>
      </c>
      <c r="E22" s="78"/>
      <c r="F22" s="78"/>
      <c r="G22" s="78"/>
      <c r="H22" s="78"/>
      <c r="I22" s="78"/>
      <c r="J22" s="76" t="s">
        <v>2589</v>
      </c>
      <c r="K22" s="136" t="str">
        <f t="shared" si="0"/>
        <v>SUP</v>
      </c>
    </row>
    <row r="23" spans="1:11" s="137" customFormat="1" ht="57" x14ac:dyDescent="0.3">
      <c r="A23" s="128"/>
      <c r="B23" s="129" t="s">
        <v>1515</v>
      </c>
      <c r="C23" s="138" t="s">
        <v>270</v>
      </c>
      <c r="D23" s="78" t="s">
        <v>110</v>
      </c>
      <c r="E23" s="78"/>
      <c r="F23" s="78"/>
      <c r="G23" s="78"/>
      <c r="H23" s="78"/>
      <c r="I23" s="78"/>
      <c r="J23" s="76"/>
      <c r="K23" s="136" t="str">
        <f t="shared" si="0"/>
        <v>SUP</v>
      </c>
    </row>
    <row r="24" spans="1:11" s="137" customFormat="1" ht="85.5" x14ac:dyDescent="0.3">
      <c r="A24" s="128"/>
      <c r="B24" s="129" t="s">
        <v>1516</v>
      </c>
      <c r="C24" s="138" t="s">
        <v>271</v>
      </c>
      <c r="D24" s="78"/>
      <c r="E24" s="78"/>
      <c r="F24" s="78"/>
      <c r="G24" s="78"/>
      <c r="H24" s="78"/>
      <c r="I24" s="78" t="s">
        <v>110</v>
      </c>
      <c r="J24" s="76" t="s">
        <v>2645</v>
      </c>
      <c r="K24" s="136" t="str">
        <f t="shared" si="0"/>
        <v>NS</v>
      </c>
    </row>
    <row r="25" spans="1:11" s="137" customFormat="1" ht="99.75" x14ac:dyDescent="0.3">
      <c r="A25" s="128"/>
      <c r="B25" s="129" t="s">
        <v>1517</v>
      </c>
      <c r="C25" s="138" t="s">
        <v>272</v>
      </c>
      <c r="D25" s="78" t="s">
        <v>110</v>
      </c>
      <c r="E25" s="78"/>
      <c r="F25" s="78"/>
      <c r="G25" s="78"/>
      <c r="H25" s="78"/>
      <c r="I25" s="78"/>
      <c r="J25" s="76"/>
      <c r="K25" s="136" t="str">
        <f t="shared" si="0"/>
        <v/>
      </c>
    </row>
    <row r="26" spans="1:11" s="137" customFormat="1" ht="42.75" x14ac:dyDescent="0.3">
      <c r="A26" s="128"/>
      <c r="B26" s="129" t="s">
        <v>1518</v>
      </c>
      <c r="C26" s="138" t="s">
        <v>273</v>
      </c>
      <c r="D26" s="78" t="s">
        <v>110</v>
      </c>
      <c r="E26" s="78"/>
      <c r="F26" s="78"/>
      <c r="G26" s="78"/>
      <c r="H26" s="78"/>
      <c r="I26" s="78"/>
      <c r="J26" s="76"/>
      <c r="K26" s="136" t="str">
        <f t="shared" si="0"/>
        <v>SUP</v>
      </c>
    </row>
    <row r="27" spans="1:11" s="137" customFormat="1" ht="71.25" x14ac:dyDescent="0.3">
      <c r="A27" s="128"/>
      <c r="B27" s="129" t="s">
        <v>1519</v>
      </c>
      <c r="C27" s="138" t="s">
        <v>274</v>
      </c>
      <c r="D27" s="78" t="s">
        <v>110</v>
      </c>
      <c r="E27" s="78"/>
      <c r="F27" s="78"/>
      <c r="G27" s="78"/>
      <c r="H27" s="78"/>
      <c r="I27" s="78"/>
      <c r="J27" s="76"/>
      <c r="K27" s="136" t="str">
        <f t="shared" si="0"/>
        <v>SUP</v>
      </c>
    </row>
    <row r="28" spans="1:11" s="137" customFormat="1" ht="57" x14ac:dyDescent="0.3">
      <c r="A28" s="128"/>
      <c r="B28" s="129" t="s">
        <v>1519</v>
      </c>
      <c r="C28" s="138" t="s">
        <v>275</v>
      </c>
      <c r="D28" s="78"/>
      <c r="E28" s="78"/>
      <c r="F28" s="78"/>
      <c r="G28" s="78"/>
      <c r="H28" s="78"/>
      <c r="I28" s="78"/>
      <c r="J28" s="76"/>
      <c r="K28" s="136" t="str">
        <f t="shared" si="0"/>
        <v/>
      </c>
    </row>
    <row r="29" spans="1:11" s="137" customFormat="1" ht="28.5" x14ac:dyDescent="0.3">
      <c r="A29" s="128"/>
      <c r="B29" s="129" t="s">
        <v>1520</v>
      </c>
      <c r="C29" s="139" t="s">
        <v>276</v>
      </c>
      <c r="D29" s="78" t="s">
        <v>110</v>
      </c>
      <c r="E29" s="78"/>
      <c r="F29" s="78"/>
      <c r="G29" s="78"/>
      <c r="H29" s="78"/>
      <c r="I29" s="78"/>
      <c r="J29" s="76"/>
      <c r="K29" s="136" t="str">
        <f t="shared" si="0"/>
        <v>SUP</v>
      </c>
    </row>
    <row r="30" spans="1:11" s="137" customFormat="1" ht="57" x14ac:dyDescent="0.3">
      <c r="A30" s="128"/>
      <c r="B30" s="129" t="s">
        <v>1521</v>
      </c>
      <c r="C30" s="139" t="s">
        <v>277</v>
      </c>
      <c r="D30" s="78" t="s">
        <v>110</v>
      </c>
      <c r="E30" s="78"/>
      <c r="F30" s="78"/>
      <c r="G30" s="78"/>
      <c r="H30" s="78"/>
      <c r="I30" s="78"/>
      <c r="J30" s="76"/>
      <c r="K30" s="136" t="str">
        <f t="shared" si="0"/>
        <v>SUP</v>
      </c>
    </row>
    <row r="31" spans="1:11" s="137" customFormat="1" ht="57" x14ac:dyDescent="0.3">
      <c r="A31" s="128"/>
      <c r="B31" s="129" t="s">
        <v>1522</v>
      </c>
      <c r="C31" s="138" t="s">
        <v>278</v>
      </c>
      <c r="D31" s="78" t="s">
        <v>110</v>
      </c>
      <c r="E31" s="78"/>
      <c r="F31" s="78"/>
      <c r="G31" s="78"/>
      <c r="H31" s="78"/>
      <c r="I31" s="78"/>
      <c r="J31" s="76"/>
      <c r="K31" s="136" t="str">
        <f t="shared" si="0"/>
        <v>SUP</v>
      </c>
    </row>
    <row r="32" spans="1:11" s="137" customFormat="1" ht="57" x14ac:dyDescent="0.3">
      <c r="A32" s="128"/>
      <c r="B32" s="129" t="s">
        <v>1523</v>
      </c>
      <c r="C32" s="138" t="s">
        <v>279</v>
      </c>
      <c r="D32" s="78" t="s">
        <v>110</v>
      </c>
      <c r="E32" s="78"/>
      <c r="F32" s="78"/>
      <c r="G32" s="78"/>
      <c r="H32" s="78"/>
      <c r="I32" s="78"/>
      <c r="J32" s="76"/>
      <c r="K32" s="136" t="str">
        <f t="shared" si="0"/>
        <v>SUP</v>
      </c>
    </row>
    <row r="33" spans="1:11" s="137" customFormat="1" ht="85.5" x14ac:dyDescent="0.3">
      <c r="A33" s="128"/>
      <c r="B33" s="129" t="s">
        <v>1524</v>
      </c>
      <c r="C33" s="138" t="s">
        <v>280</v>
      </c>
      <c r="D33" s="78" t="s">
        <v>110</v>
      </c>
      <c r="E33" s="78"/>
      <c r="F33" s="78"/>
      <c r="G33" s="78"/>
      <c r="H33" s="78"/>
      <c r="I33" s="78"/>
      <c r="J33" s="76"/>
      <c r="K33" s="136" t="str">
        <f t="shared" si="0"/>
        <v>SUP</v>
      </c>
    </row>
    <row r="34" spans="1:11" s="137" customFormat="1" ht="28.5" x14ac:dyDescent="0.3">
      <c r="A34" s="128" t="s">
        <v>110</v>
      </c>
      <c r="B34" s="129" t="s">
        <v>1524</v>
      </c>
      <c r="C34" s="138" t="s">
        <v>281</v>
      </c>
      <c r="D34" s="78"/>
      <c r="E34" s="78"/>
      <c r="F34" s="78"/>
      <c r="G34" s="78"/>
      <c r="H34" s="78"/>
      <c r="I34" s="78"/>
      <c r="J34" s="76"/>
      <c r="K34" s="136" t="str">
        <f t="shared" si="0"/>
        <v/>
      </c>
    </row>
    <row r="35" spans="1:11" s="137" customFormat="1" ht="128.25" x14ac:dyDescent="0.3">
      <c r="A35" s="128"/>
      <c r="B35" s="129" t="s">
        <v>1525</v>
      </c>
      <c r="C35" s="138" t="s">
        <v>282</v>
      </c>
      <c r="D35" s="78" t="s">
        <v>110</v>
      </c>
      <c r="E35" s="78"/>
      <c r="F35" s="78"/>
      <c r="G35" s="78"/>
      <c r="H35" s="78"/>
      <c r="I35" s="78"/>
      <c r="J35" s="76" t="s">
        <v>2590</v>
      </c>
      <c r="K35" s="136" t="str">
        <f t="shared" si="0"/>
        <v>SUP</v>
      </c>
    </row>
    <row r="36" spans="1:11" s="137" customFormat="1" ht="85.5" x14ac:dyDescent="0.3">
      <c r="A36" s="128"/>
      <c r="B36" s="129" t="s">
        <v>1526</v>
      </c>
      <c r="C36" s="138" t="s">
        <v>283</v>
      </c>
      <c r="D36" s="78" t="s">
        <v>110</v>
      </c>
      <c r="E36" s="78"/>
      <c r="F36" s="78"/>
      <c r="G36" s="78"/>
      <c r="H36" s="78"/>
      <c r="I36" s="78"/>
      <c r="J36" s="76" t="s">
        <v>2580</v>
      </c>
      <c r="K36" s="136" t="str">
        <f t="shared" si="0"/>
        <v>SUP</v>
      </c>
    </row>
    <row r="37" spans="1:11" s="137" customFormat="1" ht="85.5" x14ac:dyDescent="0.3">
      <c r="A37" s="128"/>
      <c r="B37" s="129" t="s">
        <v>1527</v>
      </c>
      <c r="C37" s="138" t="s">
        <v>284</v>
      </c>
      <c r="D37" s="78" t="s">
        <v>110</v>
      </c>
      <c r="E37" s="78"/>
      <c r="F37" s="78"/>
      <c r="G37" s="78"/>
      <c r="H37" s="78"/>
      <c r="I37" s="78"/>
      <c r="J37" s="76" t="s">
        <v>2580</v>
      </c>
      <c r="K37" s="136" t="str">
        <f t="shared" si="0"/>
        <v>SUP</v>
      </c>
    </row>
    <row r="38" spans="1:11" s="137" customFormat="1" ht="57" x14ac:dyDescent="0.3">
      <c r="A38" s="128"/>
      <c r="B38" s="129" t="s">
        <v>1528</v>
      </c>
      <c r="C38" s="138" t="s">
        <v>285</v>
      </c>
      <c r="D38" s="78" t="s">
        <v>110</v>
      </c>
      <c r="E38" s="78"/>
      <c r="F38" s="78"/>
      <c r="G38" s="78"/>
      <c r="H38" s="78"/>
      <c r="I38" s="78"/>
      <c r="J38" s="76"/>
      <c r="K38" s="136" t="str">
        <f t="shared" si="0"/>
        <v>SUP</v>
      </c>
    </row>
    <row r="39" spans="1:11" s="137" customFormat="1" x14ac:dyDescent="0.3">
      <c r="A39" s="128" t="s">
        <v>110</v>
      </c>
      <c r="B39" s="129" t="s">
        <v>1528</v>
      </c>
      <c r="C39" s="138" t="s">
        <v>286</v>
      </c>
      <c r="D39" s="78"/>
      <c r="E39" s="78"/>
      <c r="F39" s="78"/>
      <c r="G39" s="78"/>
      <c r="H39" s="78"/>
      <c r="I39" s="78"/>
      <c r="J39" s="76"/>
      <c r="K39" s="136" t="str">
        <f t="shared" ref="K39:K70" si="1">IF(C39="","",
IF(OR(A33="x",RIGHT(C39,1)=":"),"",
IF(COUNTA(D39:I39)&gt;1,"Invalid",
IF(D39="x",$D$6,IF(E39="x",$E$6,IF(F39="x",$F$6,IF(G39="x",$G$6,IF(H39="x",$H$6,IF(I39="x",$I$6,"")))))))))</f>
        <v/>
      </c>
    </row>
    <row r="40" spans="1:11" s="137" customFormat="1" ht="85.5" x14ac:dyDescent="0.3">
      <c r="A40" s="128"/>
      <c r="B40" s="129" t="s">
        <v>1529</v>
      </c>
      <c r="C40" s="138" t="s">
        <v>287</v>
      </c>
      <c r="D40" s="78" t="s">
        <v>110</v>
      </c>
      <c r="E40" s="78"/>
      <c r="F40" s="78"/>
      <c r="G40" s="78"/>
      <c r="H40" s="78"/>
      <c r="I40" s="78"/>
      <c r="J40" s="76" t="s">
        <v>2591</v>
      </c>
      <c r="K40" s="136" t="str">
        <f t="shared" si="1"/>
        <v/>
      </c>
    </row>
    <row r="41" spans="1:11" s="137" customFormat="1" ht="85.5" x14ac:dyDescent="0.3">
      <c r="A41" s="128"/>
      <c r="B41" s="129" t="s">
        <v>1530</v>
      </c>
      <c r="C41" s="138" t="s">
        <v>288</v>
      </c>
      <c r="D41" s="78" t="s">
        <v>110</v>
      </c>
      <c r="E41" s="78"/>
      <c r="F41" s="78"/>
      <c r="G41" s="78"/>
      <c r="H41" s="78"/>
      <c r="I41" s="78"/>
      <c r="J41" s="76"/>
      <c r="K41" s="136" t="str">
        <f t="shared" si="1"/>
        <v>SUP</v>
      </c>
    </row>
    <row r="42" spans="1:11" s="137" customFormat="1" ht="57" x14ac:dyDescent="0.3">
      <c r="A42" s="128"/>
      <c r="B42" s="129" t="s">
        <v>1531</v>
      </c>
      <c r="C42" s="138" t="s">
        <v>289</v>
      </c>
      <c r="D42" s="78" t="s">
        <v>110</v>
      </c>
      <c r="E42" s="78"/>
      <c r="F42" s="78"/>
      <c r="G42" s="78"/>
      <c r="H42" s="78"/>
      <c r="I42" s="78"/>
      <c r="J42" s="76"/>
      <c r="K42" s="136" t="str">
        <f t="shared" si="1"/>
        <v>SUP</v>
      </c>
    </row>
    <row r="43" spans="1:11" s="137" customFormat="1" ht="42.75" x14ac:dyDescent="0.3">
      <c r="A43" s="128"/>
      <c r="B43" s="129" t="s">
        <v>1532</v>
      </c>
      <c r="C43" s="138" t="s">
        <v>290</v>
      </c>
      <c r="D43" s="78" t="s">
        <v>110</v>
      </c>
      <c r="E43" s="78"/>
      <c r="F43" s="78"/>
      <c r="G43" s="78"/>
      <c r="H43" s="78"/>
      <c r="I43" s="78"/>
      <c r="J43" s="76"/>
      <c r="K43" s="136" t="str">
        <f t="shared" si="1"/>
        <v>SUP</v>
      </c>
    </row>
    <row r="44" spans="1:11" s="137" customFormat="1" ht="99.75" x14ac:dyDescent="0.3">
      <c r="A44" s="128"/>
      <c r="B44" s="129" t="s">
        <v>1533</v>
      </c>
      <c r="C44" s="138" t="s">
        <v>291</v>
      </c>
      <c r="D44" s="78" t="s">
        <v>110</v>
      </c>
      <c r="E44" s="78"/>
      <c r="F44" s="78"/>
      <c r="G44" s="78"/>
      <c r="H44" s="78"/>
      <c r="I44" s="78"/>
      <c r="J44" s="76"/>
      <c r="K44" s="136" t="str">
        <f t="shared" si="1"/>
        <v>SUP</v>
      </c>
    </row>
    <row r="45" spans="1:11" s="137" customFormat="1" ht="57" x14ac:dyDescent="0.3">
      <c r="A45" s="128"/>
      <c r="B45" s="129" t="s">
        <v>1534</v>
      </c>
      <c r="C45" s="138" t="s">
        <v>292</v>
      </c>
      <c r="D45" s="78" t="s">
        <v>110</v>
      </c>
      <c r="E45" s="78"/>
      <c r="F45" s="78"/>
      <c r="G45" s="78"/>
      <c r="H45" s="78"/>
      <c r="I45" s="78"/>
      <c r="J45" s="76"/>
      <c r="K45" s="136" t="str">
        <f t="shared" si="1"/>
        <v/>
      </c>
    </row>
    <row r="46" spans="1:11" s="137" customFormat="1" ht="99.75" x14ac:dyDescent="0.3">
      <c r="A46" s="128"/>
      <c r="B46" s="129" t="s">
        <v>1535</v>
      </c>
      <c r="C46" s="138" t="s">
        <v>1205</v>
      </c>
      <c r="D46" s="78" t="s">
        <v>110</v>
      </c>
      <c r="E46" s="78"/>
      <c r="F46" s="78"/>
      <c r="G46" s="78"/>
      <c r="H46" s="78"/>
      <c r="I46" s="78"/>
      <c r="J46" s="76" t="s">
        <v>2574</v>
      </c>
      <c r="K46" s="136" t="str">
        <f t="shared" si="1"/>
        <v>SUP</v>
      </c>
    </row>
    <row r="47" spans="1:11" s="137" customFormat="1" ht="28.5" x14ac:dyDescent="0.3">
      <c r="A47" s="128"/>
      <c r="B47" s="129" t="s">
        <v>1536</v>
      </c>
      <c r="C47" s="138" t="s">
        <v>1206</v>
      </c>
      <c r="D47" s="78" t="s">
        <v>110</v>
      </c>
      <c r="E47" s="78"/>
      <c r="F47" s="78"/>
      <c r="G47" s="78"/>
      <c r="H47" s="78"/>
      <c r="I47" s="78"/>
      <c r="J47" s="76"/>
      <c r="K47" s="136" t="str">
        <f t="shared" si="1"/>
        <v>SUP</v>
      </c>
    </row>
    <row r="48" spans="1:11" s="137" customFormat="1" ht="85.5" x14ac:dyDescent="0.3">
      <c r="A48" s="128"/>
      <c r="B48" s="129" t="s">
        <v>1537</v>
      </c>
      <c r="C48" s="138" t="s">
        <v>1207</v>
      </c>
      <c r="D48" s="78" t="s">
        <v>110</v>
      </c>
      <c r="E48" s="78"/>
      <c r="F48" s="78"/>
      <c r="G48" s="78"/>
      <c r="H48" s="78"/>
      <c r="I48" s="78"/>
      <c r="J48" s="76"/>
      <c r="K48" s="136" t="str">
        <f t="shared" si="1"/>
        <v>SUP</v>
      </c>
    </row>
    <row r="49" spans="1:11" s="137" customFormat="1" hidden="1" x14ac:dyDescent="0.3">
      <c r="A49" s="128"/>
      <c r="B49" s="129" t="e">
        <f>#REF!</f>
        <v>#REF!</v>
      </c>
      <c r="C49" s="134"/>
      <c r="D49" s="131"/>
      <c r="E49" s="131"/>
      <c r="F49" s="131"/>
      <c r="G49" s="131"/>
      <c r="H49" s="131"/>
      <c r="I49" s="131"/>
      <c r="J49" s="132"/>
      <c r="K49" s="133" t="str">
        <f t="shared" si="1"/>
        <v/>
      </c>
    </row>
    <row r="50" spans="1:11" s="137" customFormat="1" hidden="1" x14ac:dyDescent="0.3">
      <c r="A50" s="128"/>
      <c r="B50" s="129" t="e">
        <f>#REF!</f>
        <v>#REF!</v>
      </c>
      <c r="C50" s="134"/>
      <c r="D50" s="131"/>
      <c r="E50" s="131"/>
      <c r="F50" s="131"/>
      <c r="G50" s="131"/>
      <c r="H50" s="131"/>
      <c r="I50" s="131"/>
      <c r="J50" s="132"/>
      <c r="K50" s="133" t="str">
        <f t="shared" si="1"/>
        <v/>
      </c>
    </row>
    <row r="51" spans="1:11" s="137" customFormat="1" hidden="1" x14ac:dyDescent="0.3">
      <c r="A51" s="128"/>
      <c r="B51" s="129" t="e">
        <f>#REF!</f>
        <v>#REF!</v>
      </c>
      <c r="C51" s="134"/>
      <c r="D51" s="131"/>
      <c r="E51" s="131"/>
      <c r="F51" s="131"/>
      <c r="G51" s="131"/>
      <c r="H51" s="131"/>
      <c r="I51" s="131"/>
      <c r="J51" s="132"/>
      <c r="K51" s="133" t="str">
        <f t="shared" si="1"/>
        <v/>
      </c>
    </row>
    <row r="52" spans="1:11" s="137" customFormat="1" hidden="1" x14ac:dyDescent="0.3">
      <c r="A52" s="128"/>
      <c r="B52" s="129" t="e">
        <f>#REF!</f>
        <v>#REF!</v>
      </c>
      <c r="C52" s="134"/>
      <c r="D52" s="131"/>
      <c r="E52" s="131"/>
      <c r="F52" s="131"/>
      <c r="G52" s="131"/>
      <c r="H52" s="131"/>
      <c r="I52" s="131"/>
      <c r="J52" s="132"/>
      <c r="K52" s="133" t="str">
        <f t="shared" si="1"/>
        <v/>
      </c>
    </row>
    <row r="53" spans="1:11" s="137" customFormat="1" hidden="1" x14ac:dyDescent="0.3">
      <c r="A53" s="128"/>
      <c r="B53" s="129" t="e">
        <f>#REF!</f>
        <v>#REF!</v>
      </c>
      <c r="C53" s="134"/>
      <c r="D53" s="131"/>
      <c r="E53" s="131"/>
      <c r="F53" s="131"/>
      <c r="G53" s="131"/>
      <c r="H53" s="131"/>
      <c r="I53" s="131"/>
      <c r="J53" s="132"/>
      <c r="K53" s="133" t="str">
        <f t="shared" si="1"/>
        <v/>
      </c>
    </row>
    <row r="54" spans="1:11" s="137" customFormat="1" hidden="1" x14ac:dyDescent="0.3">
      <c r="A54" s="128"/>
      <c r="B54" s="129" t="e">
        <f>#REF!</f>
        <v>#REF!</v>
      </c>
      <c r="C54" s="134"/>
      <c r="D54" s="131"/>
      <c r="E54" s="131"/>
      <c r="F54" s="131"/>
      <c r="G54" s="131"/>
      <c r="H54" s="131"/>
      <c r="I54" s="131"/>
      <c r="J54" s="132"/>
      <c r="K54" s="133" t="str">
        <f t="shared" si="1"/>
        <v/>
      </c>
    </row>
    <row r="55" spans="1:11" s="137" customFormat="1" hidden="1" x14ac:dyDescent="0.3">
      <c r="A55" s="128"/>
      <c r="B55" s="129" t="e">
        <f>#REF!</f>
        <v>#REF!</v>
      </c>
      <c r="C55" s="134"/>
      <c r="D55" s="131"/>
      <c r="E55" s="131"/>
      <c r="F55" s="131"/>
      <c r="G55" s="131"/>
      <c r="H55" s="131"/>
      <c r="I55" s="131"/>
      <c r="J55" s="132"/>
      <c r="K55" s="133" t="str">
        <f t="shared" si="1"/>
        <v/>
      </c>
    </row>
    <row r="56" spans="1:11" s="137" customFormat="1" hidden="1" x14ac:dyDescent="0.3">
      <c r="A56" s="128"/>
      <c r="B56" s="129" t="e">
        <f>#REF!</f>
        <v>#REF!</v>
      </c>
      <c r="C56" s="134"/>
      <c r="D56" s="131"/>
      <c r="E56" s="131"/>
      <c r="F56" s="131"/>
      <c r="G56" s="131"/>
      <c r="H56" s="131"/>
      <c r="I56" s="131"/>
      <c r="J56" s="132"/>
      <c r="K56" s="133" t="str">
        <f t="shared" si="1"/>
        <v/>
      </c>
    </row>
    <row r="57" spans="1:11" s="137" customFormat="1" hidden="1" x14ac:dyDescent="0.3">
      <c r="A57" s="128"/>
      <c r="B57" s="129" t="e">
        <f>#REF!</f>
        <v>#REF!</v>
      </c>
      <c r="C57" s="134"/>
      <c r="D57" s="131"/>
      <c r="E57" s="131"/>
      <c r="F57" s="131"/>
      <c r="G57" s="131"/>
      <c r="H57" s="131"/>
      <c r="I57" s="131"/>
      <c r="J57" s="132"/>
      <c r="K57" s="133" t="str">
        <f t="shared" si="1"/>
        <v/>
      </c>
    </row>
    <row r="58" spans="1:11" s="137" customFormat="1" hidden="1" x14ac:dyDescent="0.3">
      <c r="A58" s="128"/>
      <c r="B58" s="129" t="e">
        <f>#REF!</f>
        <v>#REF!</v>
      </c>
      <c r="C58" s="134"/>
      <c r="D58" s="131"/>
      <c r="E58" s="131"/>
      <c r="F58" s="131"/>
      <c r="G58" s="131"/>
      <c r="H58" s="131"/>
      <c r="I58" s="131"/>
      <c r="J58" s="132"/>
      <c r="K58" s="133" t="str">
        <f t="shared" si="1"/>
        <v/>
      </c>
    </row>
    <row r="59" spans="1:11" s="137" customFormat="1" hidden="1" x14ac:dyDescent="0.3">
      <c r="A59" s="128"/>
      <c r="B59" s="129" t="e">
        <f>#REF!</f>
        <v>#REF!</v>
      </c>
      <c r="C59" s="134"/>
      <c r="D59" s="131"/>
      <c r="E59" s="131"/>
      <c r="F59" s="131"/>
      <c r="G59" s="131"/>
      <c r="H59" s="131"/>
      <c r="I59" s="131"/>
      <c r="J59" s="132"/>
      <c r="K59" s="133" t="str">
        <f t="shared" si="1"/>
        <v/>
      </c>
    </row>
    <row r="60" spans="1:11" s="137" customFormat="1" hidden="1" x14ac:dyDescent="0.3">
      <c r="A60" s="128"/>
      <c r="B60" s="129" t="e">
        <f>#REF!</f>
        <v>#REF!</v>
      </c>
      <c r="C60" s="134"/>
      <c r="D60" s="131"/>
      <c r="E60" s="131"/>
      <c r="F60" s="131"/>
      <c r="G60" s="131"/>
      <c r="H60" s="131"/>
      <c r="I60" s="131"/>
      <c r="J60" s="132"/>
      <c r="K60" s="133" t="str">
        <f t="shared" si="1"/>
        <v/>
      </c>
    </row>
    <row r="61" spans="1:11" s="137" customFormat="1" hidden="1" x14ac:dyDescent="0.3">
      <c r="A61" s="128"/>
      <c r="B61" s="129" t="e">
        <f>#REF!</f>
        <v>#REF!</v>
      </c>
      <c r="C61" s="134"/>
      <c r="D61" s="131"/>
      <c r="E61" s="131"/>
      <c r="F61" s="131"/>
      <c r="G61" s="131"/>
      <c r="H61" s="131"/>
      <c r="I61" s="131"/>
      <c r="J61" s="132"/>
      <c r="K61" s="133" t="str">
        <f t="shared" si="1"/>
        <v/>
      </c>
    </row>
    <row r="62" spans="1:11" s="137" customFormat="1" hidden="1" x14ac:dyDescent="0.3">
      <c r="A62" s="128"/>
      <c r="B62" s="129" t="e">
        <f>#REF!</f>
        <v>#REF!</v>
      </c>
      <c r="C62" s="134"/>
      <c r="D62" s="131"/>
      <c r="E62" s="131"/>
      <c r="F62" s="131"/>
      <c r="G62" s="131"/>
      <c r="H62" s="131"/>
      <c r="I62" s="131"/>
      <c r="J62" s="132"/>
      <c r="K62" s="133" t="str">
        <f t="shared" si="1"/>
        <v/>
      </c>
    </row>
    <row r="63" spans="1:11" s="137" customFormat="1" hidden="1" x14ac:dyDescent="0.3">
      <c r="A63" s="128"/>
      <c r="B63" s="129" t="e">
        <f>#REF!</f>
        <v>#REF!</v>
      </c>
      <c r="C63" s="134"/>
      <c r="D63" s="131"/>
      <c r="E63" s="131"/>
      <c r="F63" s="131"/>
      <c r="G63" s="131"/>
      <c r="H63" s="131"/>
      <c r="I63" s="131"/>
      <c r="J63" s="132"/>
      <c r="K63" s="133" t="str">
        <f t="shared" si="1"/>
        <v/>
      </c>
    </row>
    <row r="64" spans="1:11" s="137" customFormat="1" hidden="1" x14ac:dyDescent="0.3">
      <c r="A64" s="128"/>
      <c r="B64" s="129" t="e">
        <f>#REF!</f>
        <v>#REF!</v>
      </c>
      <c r="C64" s="134"/>
      <c r="D64" s="131"/>
      <c r="E64" s="131"/>
      <c r="F64" s="131"/>
      <c r="G64" s="131"/>
      <c r="H64" s="131"/>
      <c r="I64" s="131"/>
      <c r="J64" s="132"/>
      <c r="K64" s="133" t="str">
        <f t="shared" si="1"/>
        <v/>
      </c>
    </row>
    <row r="65" spans="1:11" s="137" customFormat="1" hidden="1" x14ac:dyDescent="0.3">
      <c r="A65" s="128"/>
      <c r="B65" s="129" t="e">
        <f>#REF!</f>
        <v>#REF!</v>
      </c>
      <c r="C65" s="134"/>
      <c r="D65" s="131"/>
      <c r="E65" s="131"/>
      <c r="F65" s="131"/>
      <c r="G65" s="131"/>
      <c r="H65" s="131"/>
      <c r="I65" s="131"/>
      <c r="J65" s="132"/>
      <c r="K65" s="133" t="str">
        <f t="shared" si="1"/>
        <v/>
      </c>
    </row>
    <row r="66" spans="1:11" s="137" customFormat="1" hidden="1" x14ac:dyDescent="0.3">
      <c r="A66" s="128"/>
      <c r="B66" s="129" t="e">
        <f>#REF!</f>
        <v>#REF!</v>
      </c>
      <c r="C66" s="134"/>
      <c r="D66" s="131"/>
      <c r="E66" s="131"/>
      <c r="F66" s="131"/>
      <c r="G66" s="131"/>
      <c r="H66" s="131"/>
      <c r="I66" s="131"/>
      <c r="J66" s="132"/>
      <c r="K66" s="133" t="str">
        <f t="shared" si="1"/>
        <v/>
      </c>
    </row>
    <row r="67" spans="1:11" s="137" customFormat="1" hidden="1" x14ac:dyDescent="0.3">
      <c r="A67" s="128"/>
      <c r="B67" s="129" t="e">
        <f>#REF!</f>
        <v>#REF!</v>
      </c>
      <c r="C67" s="134"/>
      <c r="D67" s="131"/>
      <c r="E67" s="131"/>
      <c r="F67" s="131"/>
      <c r="G67" s="131"/>
      <c r="H67" s="131"/>
      <c r="I67" s="131"/>
      <c r="J67" s="132"/>
      <c r="K67" s="133" t="str">
        <f t="shared" si="1"/>
        <v/>
      </c>
    </row>
    <row r="68" spans="1:11" s="137" customFormat="1" hidden="1" x14ac:dyDescent="0.3">
      <c r="A68" s="128"/>
      <c r="B68" s="129" t="e">
        <f>#REF!</f>
        <v>#REF!</v>
      </c>
      <c r="C68" s="134"/>
      <c r="D68" s="131"/>
      <c r="E68" s="131"/>
      <c r="F68" s="131"/>
      <c r="G68" s="131"/>
      <c r="H68" s="131"/>
      <c r="I68" s="131"/>
      <c r="J68" s="132"/>
      <c r="K68" s="133" t="str">
        <f t="shared" si="1"/>
        <v/>
      </c>
    </row>
    <row r="69" spans="1:11" s="137" customFormat="1" hidden="1" x14ac:dyDescent="0.3">
      <c r="A69" s="128"/>
      <c r="B69" s="129" t="e">
        <f>#REF!</f>
        <v>#REF!</v>
      </c>
      <c r="C69" s="134"/>
      <c r="D69" s="131"/>
      <c r="E69" s="131"/>
      <c r="F69" s="131"/>
      <c r="G69" s="131"/>
      <c r="H69" s="131"/>
      <c r="I69" s="131"/>
      <c r="J69" s="132"/>
      <c r="K69" s="133" t="str">
        <f t="shared" si="1"/>
        <v/>
      </c>
    </row>
    <row r="70" spans="1:11" s="137" customFormat="1" hidden="1" x14ac:dyDescent="0.3">
      <c r="A70" s="128"/>
      <c r="B70" s="129" t="e">
        <f>#REF!</f>
        <v>#REF!</v>
      </c>
      <c r="C70" s="134"/>
      <c r="D70" s="131"/>
      <c r="E70" s="131"/>
      <c r="F70" s="131"/>
      <c r="G70" s="131"/>
      <c r="H70" s="131"/>
      <c r="I70" s="131"/>
      <c r="J70" s="132"/>
      <c r="K70" s="133" t="str">
        <f t="shared" si="1"/>
        <v/>
      </c>
    </row>
    <row r="71" spans="1:11" s="137" customFormat="1" hidden="1" x14ac:dyDescent="0.3">
      <c r="A71" s="128"/>
      <c r="B71" s="129" t="e">
        <f>#REF!</f>
        <v>#REF!</v>
      </c>
      <c r="C71" s="134"/>
      <c r="D71" s="131"/>
      <c r="E71" s="131"/>
      <c r="F71" s="131"/>
      <c r="G71" s="131"/>
      <c r="H71" s="131"/>
      <c r="I71" s="131"/>
      <c r="J71" s="132"/>
      <c r="K71" s="133" t="str">
        <f t="shared" ref="K71:K100" si="2">IF(C71="","",
IF(OR(A65="x",RIGHT(C71,1)=":"),"",
IF(COUNTA(D71:I71)&gt;1,"Invalid",
IF(D71="x",$D$6,IF(E71="x",$E$6,IF(F71="x",$F$6,IF(G71="x",$G$6,IF(H71="x",$H$6,IF(I71="x",$I$6,"")))))))))</f>
        <v/>
      </c>
    </row>
    <row r="72" spans="1:11" s="137" customFormat="1" hidden="1" x14ac:dyDescent="0.3">
      <c r="A72" s="128"/>
      <c r="B72" s="129" t="e">
        <f>#REF!</f>
        <v>#REF!</v>
      </c>
      <c r="C72" s="134"/>
      <c r="D72" s="131"/>
      <c r="E72" s="131"/>
      <c r="F72" s="131"/>
      <c r="G72" s="131"/>
      <c r="H72" s="131"/>
      <c r="I72" s="131"/>
      <c r="J72" s="132"/>
      <c r="K72" s="133" t="str">
        <f t="shared" si="2"/>
        <v/>
      </c>
    </row>
    <row r="73" spans="1:11" s="137" customFormat="1" hidden="1" x14ac:dyDescent="0.3">
      <c r="A73" s="128"/>
      <c r="B73" s="129" t="e">
        <f>#REF!</f>
        <v>#REF!</v>
      </c>
      <c r="C73" s="134"/>
      <c r="D73" s="131"/>
      <c r="E73" s="131"/>
      <c r="F73" s="131"/>
      <c r="G73" s="131"/>
      <c r="H73" s="131"/>
      <c r="I73" s="131"/>
      <c r="J73" s="132"/>
      <c r="K73" s="133" t="str">
        <f t="shared" si="2"/>
        <v/>
      </c>
    </row>
    <row r="74" spans="1:11" s="137" customFormat="1" hidden="1" x14ac:dyDescent="0.3">
      <c r="A74" s="128"/>
      <c r="B74" s="129" t="e">
        <f>#REF!</f>
        <v>#REF!</v>
      </c>
      <c r="C74" s="134"/>
      <c r="D74" s="131"/>
      <c r="E74" s="131"/>
      <c r="F74" s="131"/>
      <c r="G74" s="131"/>
      <c r="H74" s="131"/>
      <c r="I74" s="131"/>
      <c r="J74" s="132"/>
      <c r="K74" s="133" t="str">
        <f t="shared" si="2"/>
        <v/>
      </c>
    </row>
    <row r="75" spans="1:11" s="137" customFormat="1" hidden="1" x14ac:dyDescent="0.3">
      <c r="A75" s="128"/>
      <c r="B75" s="129" t="e">
        <f>#REF!</f>
        <v>#REF!</v>
      </c>
      <c r="C75" s="134"/>
      <c r="D75" s="131"/>
      <c r="E75" s="131"/>
      <c r="F75" s="131"/>
      <c r="G75" s="131"/>
      <c r="H75" s="131"/>
      <c r="I75" s="131"/>
      <c r="J75" s="132"/>
      <c r="K75" s="133" t="str">
        <f t="shared" si="2"/>
        <v/>
      </c>
    </row>
    <row r="76" spans="1:11" s="137" customFormat="1" hidden="1" x14ac:dyDescent="0.3">
      <c r="A76" s="128"/>
      <c r="B76" s="129" t="e">
        <f>#REF!</f>
        <v>#REF!</v>
      </c>
      <c r="C76" s="134"/>
      <c r="D76" s="131"/>
      <c r="E76" s="131"/>
      <c r="F76" s="131"/>
      <c r="G76" s="131"/>
      <c r="H76" s="131"/>
      <c r="I76" s="131"/>
      <c r="J76" s="132"/>
      <c r="K76" s="133" t="str">
        <f t="shared" si="2"/>
        <v/>
      </c>
    </row>
    <row r="77" spans="1:11" s="137" customFormat="1" hidden="1" x14ac:dyDescent="0.3">
      <c r="A77" s="128"/>
      <c r="B77" s="129" t="e">
        <f>#REF!</f>
        <v>#REF!</v>
      </c>
      <c r="C77" s="134"/>
      <c r="D77" s="131"/>
      <c r="E77" s="131"/>
      <c r="F77" s="131"/>
      <c r="G77" s="131"/>
      <c r="H77" s="131"/>
      <c r="I77" s="131"/>
      <c r="J77" s="132"/>
      <c r="K77" s="133" t="str">
        <f t="shared" si="2"/>
        <v/>
      </c>
    </row>
    <row r="78" spans="1:11" s="137" customFormat="1" hidden="1" x14ac:dyDescent="0.3">
      <c r="A78" s="128"/>
      <c r="B78" s="129" t="e">
        <f>#REF!</f>
        <v>#REF!</v>
      </c>
      <c r="C78" s="134"/>
      <c r="D78" s="131"/>
      <c r="E78" s="131"/>
      <c r="F78" s="131"/>
      <c r="G78" s="131"/>
      <c r="H78" s="131"/>
      <c r="I78" s="131"/>
      <c r="J78" s="132"/>
      <c r="K78" s="133" t="str">
        <f t="shared" si="2"/>
        <v/>
      </c>
    </row>
    <row r="79" spans="1:11" s="137" customFormat="1" hidden="1" x14ac:dyDescent="0.3">
      <c r="A79" s="128"/>
      <c r="B79" s="129" t="e">
        <f>#REF!</f>
        <v>#REF!</v>
      </c>
      <c r="C79" s="134"/>
      <c r="D79" s="131"/>
      <c r="E79" s="131"/>
      <c r="F79" s="131"/>
      <c r="G79" s="131"/>
      <c r="H79" s="131"/>
      <c r="I79" s="131"/>
      <c r="J79" s="132"/>
      <c r="K79" s="133" t="str">
        <f t="shared" si="2"/>
        <v/>
      </c>
    </row>
    <row r="80" spans="1:11" s="137" customFormat="1" hidden="1" x14ac:dyDescent="0.3">
      <c r="A80" s="128"/>
      <c r="B80" s="129" t="e">
        <f>#REF!</f>
        <v>#REF!</v>
      </c>
      <c r="C80" s="134"/>
      <c r="D80" s="131"/>
      <c r="E80" s="131"/>
      <c r="F80" s="131"/>
      <c r="G80" s="131"/>
      <c r="H80" s="131"/>
      <c r="I80" s="131"/>
      <c r="J80" s="132"/>
      <c r="K80" s="133" t="str">
        <f t="shared" si="2"/>
        <v/>
      </c>
    </row>
    <row r="81" spans="1:11" s="137" customFormat="1" hidden="1" x14ac:dyDescent="0.3">
      <c r="A81" s="128"/>
      <c r="B81" s="129" t="e">
        <f>#REF!</f>
        <v>#REF!</v>
      </c>
      <c r="C81" s="134"/>
      <c r="D81" s="131"/>
      <c r="E81" s="131"/>
      <c r="F81" s="131"/>
      <c r="G81" s="131"/>
      <c r="H81" s="131"/>
      <c r="I81" s="131"/>
      <c r="J81" s="132"/>
      <c r="K81" s="133" t="str">
        <f t="shared" si="2"/>
        <v/>
      </c>
    </row>
    <row r="82" spans="1:11" s="137" customFormat="1" hidden="1" x14ac:dyDescent="0.3">
      <c r="A82" s="128"/>
      <c r="B82" s="129" t="e">
        <f>#REF!</f>
        <v>#REF!</v>
      </c>
      <c r="C82" s="134"/>
      <c r="D82" s="131"/>
      <c r="E82" s="131"/>
      <c r="F82" s="131"/>
      <c r="G82" s="131"/>
      <c r="H82" s="131"/>
      <c r="I82" s="131"/>
      <c r="J82" s="132"/>
      <c r="K82" s="133" t="str">
        <f t="shared" si="2"/>
        <v/>
      </c>
    </row>
    <row r="83" spans="1:11" s="137" customFormat="1" hidden="1" x14ac:dyDescent="0.3">
      <c r="A83" s="128"/>
      <c r="B83" s="129" t="e">
        <f>#REF!</f>
        <v>#REF!</v>
      </c>
      <c r="C83" s="134"/>
      <c r="D83" s="131"/>
      <c r="E83" s="131"/>
      <c r="F83" s="131"/>
      <c r="G83" s="131"/>
      <c r="H83" s="131"/>
      <c r="I83" s="131"/>
      <c r="J83" s="132"/>
      <c r="K83" s="133" t="str">
        <f t="shared" si="2"/>
        <v/>
      </c>
    </row>
    <row r="84" spans="1:11" s="137" customFormat="1" hidden="1" x14ac:dyDescent="0.3">
      <c r="A84" s="128"/>
      <c r="B84" s="129" t="e">
        <f>#REF!</f>
        <v>#REF!</v>
      </c>
      <c r="C84" s="134"/>
      <c r="D84" s="131"/>
      <c r="E84" s="131"/>
      <c r="F84" s="131"/>
      <c r="G84" s="131"/>
      <c r="H84" s="131"/>
      <c r="I84" s="131"/>
      <c r="J84" s="132"/>
      <c r="K84" s="133" t="str">
        <f t="shared" si="2"/>
        <v/>
      </c>
    </row>
    <row r="85" spans="1:11" s="137" customFormat="1" hidden="1" x14ac:dyDescent="0.3">
      <c r="A85" s="128"/>
      <c r="B85" s="129" t="e">
        <f>#REF!</f>
        <v>#REF!</v>
      </c>
      <c r="C85" s="134"/>
      <c r="D85" s="131"/>
      <c r="E85" s="131"/>
      <c r="F85" s="131"/>
      <c r="G85" s="131"/>
      <c r="H85" s="131"/>
      <c r="I85" s="131"/>
      <c r="J85" s="132"/>
      <c r="K85" s="133" t="str">
        <f t="shared" si="2"/>
        <v/>
      </c>
    </row>
    <row r="86" spans="1:11" s="137" customFormat="1" hidden="1" x14ac:dyDescent="0.3">
      <c r="A86" s="128"/>
      <c r="B86" s="129" t="e">
        <f>#REF!</f>
        <v>#REF!</v>
      </c>
      <c r="C86" s="134"/>
      <c r="D86" s="131"/>
      <c r="E86" s="131"/>
      <c r="F86" s="131"/>
      <c r="G86" s="131"/>
      <c r="H86" s="131"/>
      <c r="I86" s="131"/>
      <c r="J86" s="132"/>
      <c r="K86" s="133" t="str">
        <f t="shared" si="2"/>
        <v/>
      </c>
    </row>
    <row r="87" spans="1:11" s="137" customFormat="1" hidden="1" x14ac:dyDescent="0.3">
      <c r="A87" s="128"/>
      <c r="B87" s="129" t="e">
        <f>#REF!</f>
        <v>#REF!</v>
      </c>
      <c r="C87" s="134"/>
      <c r="D87" s="131"/>
      <c r="E87" s="131"/>
      <c r="F87" s="131"/>
      <c r="G87" s="131"/>
      <c r="H87" s="131"/>
      <c r="I87" s="131"/>
      <c r="J87" s="132"/>
      <c r="K87" s="133" t="str">
        <f t="shared" si="2"/>
        <v/>
      </c>
    </row>
    <row r="88" spans="1:11" s="137" customFormat="1" hidden="1" x14ac:dyDescent="0.3">
      <c r="A88" s="128"/>
      <c r="B88" s="129" t="e">
        <f>#REF!</f>
        <v>#REF!</v>
      </c>
      <c r="C88" s="134"/>
      <c r="D88" s="131"/>
      <c r="E88" s="131"/>
      <c r="F88" s="131"/>
      <c r="G88" s="131"/>
      <c r="H88" s="131"/>
      <c r="I88" s="131"/>
      <c r="J88" s="132"/>
      <c r="K88" s="133" t="str">
        <f t="shared" si="2"/>
        <v/>
      </c>
    </row>
    <row r="89" spans="1:11" s="137" customFormat="1" hidden="1" x14ac:dyDescent="0.3">
      <c r="A89" s="128"/>
      <c r="B89" s="129" t="e">
        <f>#REF!</f>
        <v>#REF!</v>
      </c>
      <c r="C89" s="134"/>
      <c r="D89" s="131"/>
      <c r="E89" s="131"/>
      <c r="F89" s="131"/>
      <c r="G89" s="131"/>
      <c r="H89" s="131"/>
      <c r="I89" s="131"/>
      <c r="J89" s="132"/>
      <c r="K89" s="133" t="str">
        <f t="shared" si="2"/>
        <v/>
      </c>
    </row>
    <row r="90" spans="1:11" s="137" customFormat="1" hidden="1" x14ac:dyDescent="0.3">
      <c r="A90" s="128"/>
      <c r="B90" s="129" t="e">
        <f>#REF!</f>
        <v>#REF!</v>
      </c>
      <c r="C90" s="134"/>
      <c r="D90" s="131"/>
      <c r="E90" s="131"/>
      <c r="F90" s="131"/>
      <c r="G90" s="131"/>
      <c r="H90" s="131"/>
      <c r="I90" s="131"/>
      <c r="J90" s="132"/>
      <c r="K90" s="133" t="str">
        <f t="shared" si="2"/>
        <v/>
      </c>
    </row>
    <row r="91" spans="1:11" s="137" customFormat="1" hidden="1" x14ac:dyDescent="0.3">
      <c r="A91" s="128"/>
      <c r="B91" s="129" t="e">
        <f>#REF!</f>
        <v>#REF!</v>
      </c>
      <c r="C91" s="134"/>
      <c r="D91" s="131"/>
      <c r="E91" s="131"/>
      <c r="F91" s="131"/>
      <c r="G91" s="131"/>
      <c r="H91" s="131"/>
      <c r="I91" s="131"/>
      <c r="J91" s="132"/>
      <c r="K91" s="133" t="str">
        <f t="shared" si="2"/>
        <v/>
      </c>
    </row>
    <row r="92" spans="1:11" s="137" customFormat="1" hidden="1" x14ac:dyDescent="0.3">
      <c r="A92" s="128"/>
      <c r="B92" s="129" t="e">
        <f>#REF!</f>
        <v>#REF!</v>
      </c>
      <c r="C92" s="134"/>
      <c r="D92" s="131"/>
      <c r="E92" s="131"/>
      <c r="F92" s="131"/>
      <c r="G92" s="131"/>
      <c r="H92" s="131"/>
      <c r="I92" s="131"/>
      <c r="J92" s="132"/>
      <c r="K92" s="133" t="str">
        <f t="shared" si="2"/>
        <v/>
      </c>
    </row>
    <row r="93" spans="1:11" s="137" customFormat="1" hidden="1" x14ac:dyDescent="0.3">
      <c r="A93" s="128"/>
      <c r="B93" s="129" t="e">
        <f>#REF!</f>
        <v>#REF!</v>
      </c>
      <c r="C93" s="134"/>
      <c r="D93" s="131"/>
      <c r="E93" s="131"/>
      <c r="F93" s="131"/>
      <c r="G93" s="131"/>
      <c r="H93" s="131"/>
      <c r="I93" s="131"/>
      <c r="J93" s="132"/>
      <c r="K93" s="133" t="str">
        <f t="shared" si="2"/>
        <v/>
      </c>
    </row>
    <row r="94" spans="1:11" s="137" customFormat="1" hidden="1" x14ac:dyDescent="0.3">
      <c r="A94" s="128"/>
      <c r="B94" s="129" t="e">
        <f>#REF!</f>
        <v>#REF!</v>
      </c>
      <c r="C94" s="134"/>
      <c r="D94" s="131"/>
      <c r="E94" s="131"/>
      <c r="F94" s="131"/>
      <c r="G94" s="131"/>
      <c r="H94" s="131"/>
      <c r="I94" s="131"/>
      <c r="J94" s="132"/>
      <c r="K94" s="133" t="str">
        <f t="shared" si="2"/>
        <v/>
      </c>
    </row>
    <row r="95" spans="1:11" s="137" customFormat="1" hidden="1" x14ac:dyDescent="0.3">
      <c r="A95" s="128"/>
      <c r="B95" s="129" t="e">
        <f>#REF!</f>
        <v>#REF!</v>
      </c>
      <c r="C95" s="134"/>
      <c r="D95" s="131"/>
      <c r="E95" s="131"/>
      <c r="F95" s="131"/>
      <c r="G95" s="131"/>
      <c r="H95" s="131"/>
      <c r="I95" s="131"/>
      <c r="J95" s="132"/>
      <c r="K95" s="133" t="str">
        <f t="shared" si="2"/>
        <v/>
      </c>
    </row>
    <row r="96" spans="1:11" s="137" customFormat="1" hidden="1" x14ac:dyDescent="0.3">
      <c r="A96" s="128"/>
      <c r="B96" s="129" t="e">
        <f>#REF!</f>
        <v>#REF!</v>
      </c>
      <c r="C96" s="134"/>
      <c r="D96" s="131"/>
      <c r="E96" s="131"/>
      <c r="F96" s="131"/>
      <c r="G96" s="131"/>
      <c r="H96" s="131"/>
      <c r="I96" s="131"/>
      <c r="J96" s="132"/>
      <c r="K96" s="133" t="str">
        <f t="shared" si="2"/>
        <v/>
      </c>
    </row>
    <row r="97" spans="1:11" s="137" customFormat="1" hidden="1" x14ac:dyDescent="0.3">
      <c r="A97" s="128"/>
      <c r="B97" s="129" t="e">
        <f>#REF!</f>
        <v>#REF!</v>
      </c>
      <c r="C97" s="134"/>
      <c r="D97" s="131"/>
      <c r="E97" s="131"/>
      <c r="F97" s="131"/>
      <c r="G97" s="131"/>
      <c r="H97" s="131"/>
      <c r="I97" s="131"/>
      <c r="J97" s="132"/>
      <c r="K97" s="133" t="str">
        <f t="shared" si="2"/>
        <v/>
      </c>
    </row>
    <row r="98" spans="1:11" s="137" customFormat="1" hidden="1" x14ac:dyDescent="0.3">
      <c r="A98" s="128"/>
      <c r="B98" s="129" t="e">
        <f>#REF!</f>
        <v>#REF!</v>
      </c>
      <c r="C98" s="134"/>
      <c r="D98" s="131"/>
      <c r="E98" s="131"/>
      <c r="F98" s="131"/>
      <c r="G98" s="131"/>
      <c r="H98" s="131"/>
      <c r="I98" s="131"/>
      <c r="J98" s="132"/>
      <c r="K98" s="133" t="str">
        <f t="shared" si="2"/>
        <v/>
      </c>
    </row>
    <row r="99" spans="1:11" s="137" customFormat="1" hidden="1" x14ac:dyDescent="0.3">
      <c r="A99" s="128"/>
      <c r="B99" s="129" t="e">
        <f>#REF!</f>
        <v>#REF!</v>
      </c>
      <c r="C99" s="134"/>
      <c r="D99" s="131"/>
      <c r="E99" s="131"/>
      <c r="F99" s="131"/>
      <c r="G99" s="131"/>
      <c r="H99" s="131"/>
      <c r="I99" s="131"/>
      <c r="J99" s="132"/>
      <c r="K99" s="133" t="str">
        <f t="shared" si="2"/>
        <v/>
      </c>
    </row>
    <row r="100" spans="1:11" s="137" customFormat="1" hidden="1" x14ac:dyDescent="0.3">
      <c r="A100" s="128"/>
      <c r="B100" s="129" t="e">
        <f>#REF!</f>
        <v>#REF!</v>
      </c>
      <c r="C100" s="134"/>
      <c r="D100" s="131"/>
      <c r="E100" s="131"/>
      <c r="F100" s="131"/>
      <c r="G100" s="131"/>
      <c r="H100" s="131"/>
      <c r="I100" s="131"/>
      <c r="J100" s="132"/>
      <c r="K100" s="133" t="str">
        <f t="shared" si="2"/>
        <v/>
      </c>
    </row>
  </sheetData>
  <sheetProtection algorithmName="SHA-512" hashValue="/gimdy14KFAfkcMrJgDjKTD6g5F69UkfXcAKqqrU8AqxpOWavq/yGxyyfzGFekL+9woBxdSseQWCaqlykxaEnQ==" saltValue="H/nN3bjRip+QdF17IS0YLw==" spinCount="100000" sheet="1"/>
  <mergeCells count="4">
    <mergeCell ref="J4:J5"/>
    <mergeCell ref="D3:I3"/>
    <mergeCell ref="A4:C5"/>
    <mergeCell ref="D4:I5"/>
  </mergeCells>
  <conditionalFormatting sqref="A7:A88">
    <cfRule type="expression" dxfId="1391" priority="73">
      <formula>A7="x"</formula>
    </cfRule>
  </conditionalFormatting>
  <conditionalFormatting sqref="B7:B100">
    <cfRule type="expression" dxfId="1390" priority="49">
      <formula>A7="x"</formula>
    </cfRule>
    <cfRule type="expression" dxfId="1389" priority="72">
      <formula>RIGHT(C7,1)=":"</formula>
    </cfRule>
  </conditionalFormatting>
  <conditionalFormatting sqref="E7:K31 E32:J32 E33:K34 E38:K45 E35:I37 E47:K100 E46:I46 K7:K100">
    <cfRule type="expression" dxfId="1388" priority="59">
      <formula>$A7="x"</formula>
    </cfRule>
    <cfRule type="expression" dxfId="1387" priority="66">
      <formula>RIGHT($C7,1)=":"</formula>
    </cfRule>
  </conditionalFormatting>
  <conditionalFormatting sqref="D7:D100">
    <cfRule type="expression" dxfId="1386" priority="51">
      <formula>A7="x"</formula>
    </cfRule>
    <cfRule type="expression" dxfId="1385" priority="52">
      <formula>RIGHT(C7,1)=":"</formula>
    </cfRule>
  </conditionalFormatting>
  <conditionalFormatting sqref="D35:I37 D38:J45 D46:I46 D47:J100 D7:J34">
    <cfRule type="expression" dxfId="1384" priority="58">
      <formula>$K7="Invalid"</formula>
    </cfRule>
  </conditionalFormatting>
  <conditionalFormatting sqref="D7:I100">
    <cfRule type="expression" dxfId="1383" priority="57">
      <formula>AND($K7="Invalid",D7="x")</formula>
    </cfRule>
  </conditionalFormatting>
  <conditionalFormatting sqref="K7:K100">
    <cfRule type="cellIs" dxfId="1382" priority="50" operator="equal">
      <formula>"Invalid"</formula>
    </cfRule>
  </conditionalFormatting>
  <conditionalFormatting sqref="A89:A100">
    <cfRule type="expression" dxfId="1381" priority="48">
      <formula>A89="x"</formula>
    </cfRule>
  </conditionalFormatting>
  <conditionalFormatting sqref="K32">
    <cfRule type="expression" dxfId="1380" priority="27">
      <formula>$A32="x"</formula>
    </cfRule>
    <cfRule type="expression" dxfId="1379" priority="28">
      <formula>RIGHT($C32,1)=":"</formula>
    </cfRule>
  </conditionalFormatting>
  <conditionalFormatting sqref="K32">
    <cfRule type="cellIs" dxfId="1378" priority="24" operator="equal">
      <formula>"Invalid"</formula>
    </cfRule>
  </conditionalFormatting>
  <conditionalFormatting sqref="C7:C100">
    <cfRule type="expression" dxfId="1377" priority="4523">
      <formula>A7="x"</formula>
    </cfRule>
    <cfRule type="expression" dxfId="1376" priority="4524">
      <formula>RIGHT(C7,1)=":"</formula>
    </cfRule>
    <cfRule type="expression" dxfId="1375" priority="4525">
      <formula>#REF!="D"</formula>
    </cfRule>
    <cfRule type="expression" dxfId="1374" priority="4526">
      <formula>#REF!="A"</formula>
    </cfRule>
    <cfRule type="expression" dxfId="1373" priority="4527">
      <formula>#REF!="E"</formula>
    </cfRule>
  </conditionalFormatting>
  <conditionalFormatting sqref="J35">
    <cfRule type="expression" dxfId="1372" priority="10">
      <formula>$A35="x"</formula>
    </cfRule>
    <cfRule type="expression" dxfId="1371" priority="11">
      <formula>RIGHT($C35,1)=":"</formula>
    </cfRule>
  </conditionalFormatting>
  <conditionalFormatting sqref="J35">
    <cfRule type="expression" dxfId="1370" priority="9">
      <formula>$K35="Invalid"</formula>
    </cfRule>
  </conditionalFormatting>
  <conditionalFormatting sqref="J36:J37">
    <cfRule type="expression" dxfId="1369" priority="7">
      <formula>$A36="x"</formula>
    </cfRule>
    <cfRule type="expression" dxfId="1368" priority="8">
      <formula>RIGHT($C36,1)=":"</formula>
    </cfRule>
  </conditionalFormatting>
  <conditionalFormatting sqref="J36:J37">
    <cfRule type="expression" dxfId="1367" priority="6">
      <formula>$K36="Invalid"</formula>
    </cfRule>
  </conditionalFormatting>
  <conditionalFormatting sqref="J46">
    <cfRule type="expression" dxfId="1366" priority="4">
      <formula>$A46="x"</formula>
    </cfRule>
    <cfRule type="expression" dxfId="1365" priority="5">
      <formula>RIGHT($C46,1)=":"</formula>
    </cfRule>
  </conditionalFormatting>
  <conditionalFormatting sqref="J46">
    <cfRule type="expression" dxfId="1364" priority="3">
      <formula>$K46="Invalid"</formula>
    </cfRule>
  </conditionalFormatting>
  <conditionalFormatting sqref="I24">
    <cfRule type="expression" dxfId="1363" priority="1">
      <formula>F24="x"</formula>
    </cfRule>
    <cfRule type="expression" dxfId="1362" priority="2">
      <formula>RIGHT(H24,1)=":"</formula>
    </cfRule>
  </conditionalFormatting>
  <dataValidations count="1">
    <dataValidation type="list" allowBlank="1" showInputMessage="1" showErrorMessage="1" sqref="A7:A100 D7:I100">
      <formula1>"x"</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K500"/>
  <sheetViews>
    <sheetView showGridLines="0" zoomScale="150" zoomScaleNormal="150" zoomScalePageLayoutView="150" workbookViewId="0">
      <pane ySplit="6" topLeftCell="A46" activePane="bottomLeft" state="frozen"/>
      <selection activeCell="D3" sqref="D3:I3"/>
      <selection pane="bottomLeft" activeCell="J48" sqref="J48"/>
    </sheetView>
  </sheetViews>
  <sheetFormatPr defaultColWidth="0" defaultRowHeight="14.25" zeroHeight="1" x14ac:dyDescent="0.2"/>
  <cols>
    <col min="1" max="1" width="5.125" style="1" customWidth="1"/>
    <col min="2" max="2" width="8.625" style="1" customWidth="1"/>
    <col min="3" max="3" width="30.625" style="1" customWidth="1"/>
    <col min="4" max="9" width="5.125" style="1" customWidth="1"/>
    <col min="10" max="10" width="28.875" style="1" customWidth="1"/>
    <col min="11" max="11" width="8.625" style="1" customWidth="1"/>
    <col min="12" max="16384" width="8.625" style="1" hidden="1"/>
  </cols>
  <sheetData>
    <row r="1" spans="1:11" s="43" customFormat="1" ht="18.75" x14ac:dyDescent="0.3">
      <c r="A1" s="43" t="str">
        <f>ClientName</f>
        <v>City of Garden Grove</v>
      </c>
    </row>
    <row r="2" spans="1:11" x14ac:dyDescent="0.2">
      <c r="A2" s="1" t="s">
        <v>82</v>
      </c>
    </row>
    <row r="3" spans="1:11" x14ac:dyDescent="0.2">
      <c r="A3" s="98" t="s">
        <v>293</v>
      </c>
      <c r="C3" s="97"/>
      <c r="D3" s="179" t="s">
        <v>1501</v>
      </c>
      <c r="E3" s="179"/>
      <c r="F3" s="179"/>
      <c r="G3" s="179"/>
      <c r="H3" s="179"/>
      <c r="I3" s="179"/>
    </row>
    <row r="4" spans="1:11" ht="18.600000000000001" customHeight="1" x14ac:dyDescent="0.2">
      <c r="A4" s="163" t="s">
        <v>294</v>
      </c>
      <c r="B4" s="163"/>
      <c r="C4" s="163"/>
      <c r="D4" s="161" t="s">
        <v>94</v>
      </c>
      <c r="E4" s="161"/>
      <c r="F4" s="161"/>
      <c r="G4" s="161"/>
      <c r="H4" s="161"/>
      <c r="I4" s="161"/>
      <c r="J4" s="161" t="s">
        <v>95</v>
      </c>
      <c r="K4" s="53"/>
    </row>
    <row r="5" spans="1:11" ht="18.600000000000001" customHeight="1" x14ac:dyDescent="0.2">
      <c r="A5" s="164"/>
      <c r="B5" s="164"/>
      <c r="C5" s="164"/>
      <c r="D5" s="162"/>
      <c r="E5" s="162"/>
      <c r="F5" s="162"/>
      <c r="G5" s="162"/>
      <c r="H5" s="162"/>
      <c r="I5" s="162"/>
      <c r="J5" s="162"/>
      <c r="K5" s="54"/>
    </row>
    <row r="6" spans="1:11" x14ac:dyDescent="0.2">
      <c r="A6" s="6"/>
      <c r="B6" s="6"/>
      <c r="C6" s="6"/>
      <c r="D6" s="47" t="s">
        <v>58</v>
      </c>
      <c r="E6" s="48" t="s">
        <v>63</v>
      </c>
      <c r="F6" s="49" t="s">
        <v>67</v>
      </c>
      <c r="G6" s="50" t="s">
        <v>72</v>
      </c>
      <c r="H6" s="51" t="s">
        <v>74</v>
      </c>
      <c r="I6" s="52" t="s">
        <v>76</v>
      </c>
      <c r="J6" s="80" t="str">
        <f>IF(COUNTIF(K7:K100,"invalid")=0,"","Please Correct Invalid Responses")</f>
        <v/>
      </c>
      <c r="K6" s="60" t="s">
        <v>98</v>
      </c>
    </row>
    <row r="7" spans="1:11" s="44" customFormat="1" ht="28.5" x14ac:dyDescent="0.3">
      <c r="A7" s="65" t="s">
        <v>110</v>
      </c>
      <c r="B7" s="55" t="s">
        <v>293</v>
      </c>
      <c r="C7" s="99" t="s">
        <v>266</v>
      </c>
      <c r="D7" s="78"/>
      <c r="E7" s="78"/>
      <c r="F7" s="78"/>
      <c r="G7" s="78"/>
      <c r="H7" s="78"/>
      <c r="I7" s="78"/>
      <c r="J7" s="76"/>
      <c r="K7" s="81" t="str">
        <f t="shared" ref="K7:K38" si="0">IF(C7="","",
IF(OR(A1="x",RIGHT(C7,1)=":"),"",
IF(COUNTA(D7:I7)&gt;1,"Invalid",
IF(D7="x",$D$6,IF(E7="x",$E$6,IF(F7="x",$F$6,IF(G7="x",$G$6,IF(H7="x",$H$6,IF(I7="x",$I$6,"")))))))))</f>
        <v/>
      </c>
    </row>
    <row r="8" spans="1:11" s="44" customFormat="1" ht="85.5" x14ac:dyDescent="0.3">
      <c r="A8" s="65"/>
      <c r="B8" s="55" t="s">
        <v>1538</v>
      </c>
      <c r="C8" s="140" t="s">
        <v>296</v>
      </c>
      <c r="D8" s="78"/>
      <c r="E8" s="78" t="s">
        <v>110</v>
      </c>
      <c r="F8" s="78"/>
      <c r="G8" s="78"/>
      <c r="H8" s="78"/>
      <c r="I8" s="78"/>
      <c r="J8" s="84" t="s">
        <v>2592</v>
      </c>
      <c r="K8" s="81" t="str">
        <f t="shared" si="0"/>
        <v>MOD</v>
      </c>
    </row>
    <row r="9" spans="1:11" s="44" customFormat="1" ht="42.75" x14ac:dyDescent="0.3">
      <c r="A9" s="65"/>
      <c r="B9" s="55" t="s">
        <v>1539</v>
      </c>
      <c r="C9" s="140" t="s">
        <v>297</v>
      </c>
      <c r="D9" s="78" t="s">
        <v>110</v>
      </c>
      <c r="E9" s="78"/>
      <c r="F9" s="78"/>
      <c r="G9" s="78"/>
      <c r="H9" s="78"/>
      <c r="I9" s="78"/>
      <c r="J9" s="76"/>
      <c r="K9" s="81" t="str">
        <f t="shared" si="0"/>
        <v>SUP</v>
      </c>
    </row>
    <row r="10" spans="1:11" s="44" customFormat="1" ht="71.25" x14ac:dyDescent="0.3">
      <c r="A10" s="65"/>
      <c r="B10" s="55" t="s">
        <v>1540</v>
      </c>
      <c r="C10" s="140" t="s">
        <v>298</v>
      </c>
      <c r="D10" s="78" t="s">
        <v>110</v>
      </c>
      <c r="E10" s="78"/>
      <c r="F10" s="78"/>
      <c r="G10" s="78"/>
      <c r="H10" s="78"/>
      <c r="I10" s="78"/>
      <c r="J10" s="76"/>
      <c r="K10" s="81" t="str">
        <f t="shared" si="0"/>
        <v>SUP</v>
      </c>
    </row>
    <row r="11" spans="1:11" s="44" customFormat="1" ht="28.5" x14ac:dyDescent="0.3">
      <c r="A11" s="65"/>
      <c r="B11" s="55" t="s">
        <v>1540</v>
      </c>
      <c r="C11" s="140" t="s">
        <v>299</v>
      </c>
      <c r="D11" s="78"/>
      <c r="E11" s="78"/>
      <c r="F11" s="78"/>
      <c r="G11" s="78"/>
      <c r="H11" s="78"/>
      <c r="I11" s="78"/>
      <c r="J11" s="76"/>
      <c r="K11" s="81" t="str">
        <f t="shared" si="0"/>
        <v/>
      </c>
    </row>
    <row r="12" spans="1:11" s="44" customFormat="1" ht="42.75" x14ac:dyDescent="0.3">
      <c r="A12" s="65"/>
      <c r="B12" s="55" t="s">
        <v>1541</v>
      </c>
      <c r="C12" s="141" t="s">
        <v>300</v>
      </c>
      <c r="D12" s="78" t="s">
        <v>110</v>
      </c>
      <c r="E12" s="78"/>
      <c r="F12" s="78"/>
      <c r="G12" s="78"/>
      <c r="H12" s="78"/>
      <c r="I12" s="78"/>
      <c r="J12" s="76"/>
      <c r="K12" s="81" t="str">
        <f t="shared" si="0"/>
        <v>SUP</v>
      </c>
    </row>
    <row r="13" spans="1:11" s="44" customFormat="1" ht="71.25" x14ac:dyDescent="0.3">
      <c r="A13" s="65"/>
      <c r="B13" s="55" t="s">
        <v>1542</v>
      </c>
      <c r="C13" s="141" t="s">
        <v>1208</v>
      </c>
      <c r="D13" s="78" t="s">
        <v>110</v>
      </c>
      <c r="E13" s="78"/>
      <c r="F13" s="78"/>
      <c r="G13" s="78"/>
      <c r="H13" s="78"/>
      <c r="I13" s="78"/>
      <c r="J13" s="76"/>
      <c r="K13" s="81" t="str">
        <f t="shared" si="0"/>
        <v/>
      </c>
    </row>
    <row r="14" spans="1:11" s="44" customFormat="1" ht="43.5" customHeight="1" x14ac:dyDescent="0.3">
      <c r="A14" s="65"/>
      <c r="B14" s="55" t="s">
        <v>1543</v>
      </c>
      <c r="C14" s="141" t="s">
        <v>1209</v>
      </c>
      <c r="D14" s="78" t="s">
        <v>110</v>
      </c>
      <c r="E14" s="78"/>
      <c r="F14" s="78"/>
      <c r="G14" s="78"/>
      <c r="H14" s="78"/>
      <c r="I14" s="78"/>
      <c r="J14" s="76"/>
      <c r="K14" s="81" t="str">
        <f t="shared" si="0"/>
        <v>SUP</v>
      </c>
    </row>
    <row r="15" spans="1:11" s="44" customFormat="1" ht="85.5" x14ac:dyDescent="0.3">
      <c r="A15" s="65"/>
      <c r="B15" s="55" t="s">
        <v>1544</v>
      </c>
      <c r="C15" s="140" t="s">
        <v>301</v>
      </c>
      <c r="D15" s="78" t="s">
        <v>110</v>
      </c>
      <c r="E15" s="78"/>
      <c r="F15" s="78"/>
      <c r="G15" s="78"/>
      <c r="H15" s="78"/>
      <c r="I15" s="78"/>
      <c r="J15" s="76"/>
      <c r="K15" s="81" t="str">
        <f t="shared" si="0"/>
        <v>SUP</v>
      </c>
    </row>
    <row r="16" spans="1:11" s="44" customFormat="1" ht="85.5" x14ac:dyDescent="0.3">
      <c r="A16" s="65"/>
      <c r="B16" s="55" t="s">
        <v>1545</v>
      </c>
      <c r="C16" s="140" t="s">
        <v>302</v>
      </c>
      <c r="D16" s="78" t="s">
        <v>110</v>
      </c>
      <c r="E16" s="78"/>
      <c r="F16" s="78"/>
      <c r="G16" s="78"/>
      <c r="H16" s="78"/>
      <c r="I16" s="78"/>
      <c r="J16" s="76"/>
      <c r="K16" s="81" t="str">
        <f t="shared" si="0"/>
        <v>SUP</v>
      </c>
    </row>
    <row r="17" spans="1:11" s="44" customFormat="1" ht="99.75" x14ac:dyDescent="0.3">
      <c r="A17" s="65"/>
      <c r="B17" s="55" t="s">
        <v>1546</v>
      </c>
      <c r="C17" s="140" t="s">
        <v>303</v>
      </c>
      <c r="D17" s="78" t="s">
        <v>110</v>
      </c>
      <c r="E17" s="78"/>
      <c r="F17" s="78"/>
      <c r="G17" s="78"/>
      <c r="H17" s="78"/>
      <c r="I17" s="78"/>
      <c r="J17" s="76" t="s">
        <v>2646</v>
      </c>
      <c r="K17" s="81" t="str">
        <f t="shared" si="0"/>
        <v>SUP</v>
      </c>
    </row>
    <row r="18" spans="1:11" s="44" customFormat="1" ht="42.75" x14ac:dyDescent="0.3">
      <c r="A18" s="65"/>
      <c r="B18" s="55" t="s">
        <v>1547</v>
      </c>
      <c r="C18" s="140" t="s">
        <v>304</v>
      </c>
      <c r="D18" s="78" t="s">
        <v>110</v>
      </c>
      <c r="E18" s="78"/>
      <c r="F18" s="78"/>
      <c r="G18" s="78"/>
      <c r="H18" s="78"/>
      <c r="I18" s="78"/>
      <c r="J18" s="76"/>
      <c r="K18" s="81" t="str">
        <f t="shared" si="0"/>
        <v>SUP</v>
      </c>
    </row>
    <row r="19" spans="1:11" s="44" customFormat="1" ht="28.5" x14ac:dyDescent="0.3">
      <c r="A19" s="65" t="s">
        <v>110</v>
      </c>
      <c r="B19" s="55" t="s">
        <v>1547</v>
      </c>
      <c r="C19" s="140" t="s">
        <v>305</v>
      </c>
      <c r="D19" s="78"/>
      <c r="E19" s="78"/>
      <c r="F19" s="78"/>
      <c r="G19" s="78"/>
      <c r="H19" s="78"/>
      <c r="I19" s="78"/>
      <c r="J19" s="76"/>
      <c r="K19" s="81" t="str">
        <f t="shared" si="0"/>
        <v/>
      </c>
    </row>
    <row r="20" spans="1:11" s="44" customFormat="1" ht="42.75" x14ac:dyDescent="0.3">
      <c r="A20" s="65"/>
      <c r="B20" s="55" t="s">
        <v>1548</v>
      </c>
      <c r="C20" s="140" t="s">
        <v>306</v>
      </c>
      <c r="D20" s="78" t="s">
        <v>110</v>
      </c>
      <c r="E20" s="78"/>
      <c r="F20" s="78"/>
      <c r="G20" s="78"/>
      <c r="H20" s="78"/>
      <c r="I20" s="78"/>
      <c r="J20" s="76"/>
      <c r="K20" s="81" t="str">
        <f t="shared" si="0"/>
        <v>SUP</v>
      </c>
    </row>
    <row r="21" spans="1:11" s="44" customFormat="1" ht="85.5" x14ac:dyDescent="0.3">
      <c r="A21" s="65"/>
      <c r="B21" s="55" t="s">
        <v>1549</v>
      </c>
      <c r="C21" s="140" t="s">
        <v>307</v>
      </c>
      <c r="D21" s="78" t="s">
        <v>110</v>
      </c>
      <c r="E21" s="78"/>
      <c r="F21" s="78"/>
      <c r="G21" s="78"/>
      <c r="H21" s="78"/>
      <c r="I21" s="78"/>
      <c r="J21" s="76" t="s">
        <v>2580</v>
      </c>
      <c r="K21" s="81" t="str">
        <f t="shared" si="0"/>
        <v>SUP</v>
      </c>
    </row>
    <row r="22" spans="1:11" s="44" customFormat="1" ht="57" x14ac:dyDescent="0.3">
      <c r="A22" s="65"/>
      <c r="B22" s="55" t="s">
        <v>1550</v>
      </c>
      <c r="C22" s="140" t="s">
        <v>308</v>
      </c>
      <c r="D22" s="78" t="s">
        <v>110</v>
      </c>
      <c r="E22" s="78"/>
      <c r="F22" s="78"/>
      <c r="G22" s="78"/>
      <c r="H22" s="78"/>
      <c r="I22" s="78"/>
      <c r="J22" s="76" t="s">
        <v>2593</v>
      </c>
      <c r="K22" s="81" t="str">
        <f t="shared" si="0"/>
        <v>SUP</v>
      </c>
    </row>
    <row r="23" spans="1:11" s="44" customFormat="1" ht="156.75" x14ac:dyDescent="0.3">
      <c r="A23" s="65"/>
      <c r="B23" s="55" t="s">
        <v>1551</v>
      </c>
      <c r="C23" s="140" t="s">
        <v>1210</v>
      </c>
      <c r="D23" s="78" t="s">
        <v>110</v>
      </c>
      <c r="E23" s="78"/>
      <c r="F23" s="78"/>
      <c r="G23" s="78"/>
      <c r="H23" s="78"/>
      <c r="I23" s="78"/>
      <c r="J23" s="76" t="s">
        <v>2593</v>
      </c>
      <c r="K23" s="81" t="str">
        <f t="shared" si="0"/>
        <v>SUP</v>
      </c>
    </row>
    <row r="24" spans="1:11" s="44" customFormat="1" ht="85.5" x14ac:dyDescent="0.3">
      <c r="A24" s="65"/>
      <c r="B24" s="55" t="s">
        <v>1552</v>
      </c>
      <c r="C24" s="140" t="s">
        <v>309</v>
      </c>
      <c r="D24" s="78" t="s">
        <v>110</v>
      </c>
      <c r="E24" s="78"/>
      <c r="F24" s="78"/>
      <c r="G24" s="78"/>
      <c r="H24" s="78"/>
      <c r="I24" s="78"/>
      <c r="J24" s="76" t="s">
        <v>2580</v>
      </c>
      <c r="K24" s="81" t="str">
        <f t="shared" si="0"/>
        <v>SUP</v>
      </c>
    </row>
    <row r="25" spans="1:11" s="44" customFormat="1" ht="28.5" x14ac:dyDescent="0.3">
      <c r="A25" s="65" t="s">
        <v>110</v>
      </c>
      <c r="B25" s="55" t="s">
        <v>1552</v>
      </c>
      <c r="C25" s="140" t="s">
        <v>310</v>
      </c>
      <c r="D25" s="78"/>
      <c r="E25" s="78"/>
      <c r="F25" s="78"/>
      <c r="G25" s="78"/>
      <c r="H25" s="78"/>
      <c r="I25" s="78"/>
      <c r="J25" s="76"/>
      <c r="K25" s="81" t="str">
        <f t="shared" si="0"/>
        <v/>
      </c>
    </row>
    <row r="26" spans="1:11" s="44" customFormat="1" ht="57" x14ac:dyDescent="0.3">
      <c r="A26" s="65"/>
      <c r="B26" s="55" t="s">
        <v>1553</v>
      </c>
      <c r="C26" s="140" t="s">
        <v>311</v>
      </c>
      <c r="D26" s="78" t="s">
        <v>110</v>
      </c>
      <c r="E26" s="78"/>
      <c r="F26" s="78"/>
      <c r="G26" s="78"/>
      <c r="H26" s="78"/>
      <c r="I26" s="78"/>
      <c r="J26" s="76"/>
      <c r="K26" s="81" t="str">
        <f t="shared" si="0"/>
        <v>SUP</v>
      </c>
    </row>
    <row r="27" spans="1:11" s="44" customFormat="1" ht="85.5" x14ac:dyDescent="0.3">
      <c r="A27" s="65"/>
      <c r="B27" s="55" t="s">
        <v>1554</v>
      </c>
      <c r="C27" s="140" t="s">
        <v>312</v>
      </c>
      <c r="D27" s="78" t="s">
        <v>110</v>
      </c>
      <c r="E27" s="78"/>
      <c r="F27" s="78"/>
      <c r="G27" s="78"/>
      <c r="H27" s="78"/>
      <c r="I27" s="78"/>
      <c r="J27" s="76"/>
      <c r="K27" s="81" t="str">
        <f t="shared" si="0"/>
        <v>SUP</v>
      </c>
    </row>
    <row r="28" spans="1:11" s="44" customFormat="1" ht="57" x14ac:dyDescent="0.3">
      <c r="A28" s="65"/>
      <c r="B28" s="55" t="s">
        <v>1555</v>
      </c>
      <c r="C28" s="140" t="s">
        <v>1211</v>
      </c>
      <c r="D28" s="78" t="s">
        <v>110</v>
      </c>
      <c r="E28" s="78"/>
      <c r="F28" s="78"/>
      <c r="G28" s="78"/>
      <c r="H28" s="78"/>
      <c r="I28" s="78"/>
      <c r="J28" s="76"/>
      <c r="K28" s="81" t="str">
        <f t="shared" si="0"/>
        <v>SUP</v>
      </c>
    </row>
    <row r="29" spans="1:11" s="44" customFormat="1" ht="28.5" x14ac:dyDescent="0.3">
      <c r="A29" s="65"/>
      <c r="B29" s="55" t="s">
        <v>1556</v>
      </c>
      <c r="C29" s="140" t="s">
        <v>313</v>
      </c>
      <c r="D29" s="78"/>
      <c r="E29" s="78"/>
      <c r="F29" s="78"/>
      <c r="G29" s="78"/>
      <c r="H29" s="78"/>
      <c r="I29" s="78"/>
      <c r="J29" s="76"/>
      <c r="K29" s="81" t="str">
        <f t="shared" si="0"/>
        <v/>
      </c>
    </row>
    <row r="30" spans="1:11" s="44" customFormat="1" ht="99.75" x14ac:dyDescent="0.3">
      <c r="A30" s="65"/>
      <c r="B30" s="55" t="s">
        <v>1557</v>
      </c>
      <c r="C30" s="140" t="s">
        <v>314</v>
      </c>
      <c r="D30" s="78" t="s">
        <v>110</v>
      </c>
      <c r="E30" s="78"/>
      <c r="F30" s="78"/>
      <c r="G30" s="78"/>
      <c r="H30" s="78"/>
      <c r="I30" s="78"/>
      <c r="J30" s="76"/>
      <c r="K30" s="81" t="str">
        <f t="shared" si="0"/>
        <v>SUP</v>
      </c>
    </row>
    <row r="31" spans="1:11" s="44" customFormat="1" ht="85.5" x14ac:dyDescent="0.3">
      <c r="A31" s="65"/>
      <c r="B31" s="55" t="s">
        <v>1558</v>
      </c>
      <c r="C31" s="140" t="s">
        <v>315</v>
      </c>
      <c r="D31" s="78" t="s">
        <v>110</v>
      </c>
      <c r="E31" s="78"/>
      <c r="F31" s="78"/>
      <c r="G31" s="78"/>
      <c r="H31" s="78"/>
      <c r="I31" s="78"/>
      <c r="J31" s="76"/>
      <c r="K31" s="81" t="str">
        <f t="shared" si="0"/>
        <v/>
      </c>
    </row>
    <row r="32" spans="1:11" s="44" customFormat="1" ht="42.75" x14ac:dyDescent="0.3">
      <c r="A32" s="65"/>
      <c r="B32" s="55" t="s">
        <v>1559</v>
      </c>
      <c r="C32" s="140" t="s">
        <v>316</v>
      </c>
      <c r="D32" s="78" t="s">
        <v>110</v>
      </c>
      <c r="E32" s="78"/>
      <c r="F32" s="78"/>
      <c r="G32" s="78"/>
      <c r="H32" s="78"/>
      <c r="I32" s="78"/>
      <c r="J32" s="76"/>
      <c r="K32" s="81" t="str">
        <f t="shared" si="0"/>
        <v>SUP</v>
      </c>
    </row>
    <row r="33" spans="1:11" s="44" customFormat="1" ht="85.5" x14ac:dyDescent="0.3">
      <c r="A33" s="65"/>
      <c r="B33" s="55" t="s">
        <v>1560</v>
      </c>
      <c r="C33" s="140" t="s">
        <v>317</v>
      </c>
      <c r="D33" s="78" t="s">
        <v>110</v>
      </c>
      <c r="E33" s="78"/>
      <c r="F33" s="78"/>
      <c r="G33" s="78"/>
      <c r="H33" s="78"/>
      <c r="I33" s="78"/>
      <c r="J33" s="76"/>
      <c r="K33" s="81" t="str">
        <f t="shared" si="0"/>
        <v>SUP</v>
      </c>
    </row>
    <row r="34" spans="1:11" s="44" customFormat="1" ht="28.5" x14ac:dyDescent="0.3">
      <c r="A34" s="65"/>
      <c r="B34" s="55" t="s">
        <v>1561</v>
      </c>
      <c r="C34" s="140" t="s">
        <v>318</v>
      </c>
      <c r="D34" s="78" t="s">
        <v>110</v>
      </c>
      <c r="E34" s="78"/>
      <c r="F34" s="78"/>
      <c r="G34" s="78"/>
      <c r="H34" s="78"/>
      <c r="I34" s="78"/>
      <c r="J34" s="76"/>
      <c r="K34" s="81" t="str">
        <f t="shared" si="0"/>
        <v>SUP</v>
      </c>
    </row>
    <row r="35" spans="1:11" s="44" customFormat="1" ht="57" x14ac:dyDescent="0.3">
      <c r="A35" s="65"/>
      <c r="B35" s="55" t="s">
        <v>1562</v>
      </c>
      <c r="C35" s="140" t="s">
        <v>319</v>
      </c>
      <c r="D35" s="78" t="s">
        <v>110</v>
      </c>
      <c r="E35" s="78"/>
      <c r="F35" s="78"/>
      <c r="G35" s="78"/>
      <c r="H35" s="78"/>
      <c r="I35" s="78"/>
      <c r="J35" s="76"/>
      <c r="K35" s="81" t="str">
        <f t="shared" si="0"/>
        <v>SUP</v>
      </c>
    </row>
    <row r="36" spans="1:11" s="44" customFormat="1" ht="42.75" x14ac:dyDescent="0.3">
      <c r="A36" s="65"/>
      <c r="B36" s="55" t="s">
        <v>1563</v>
      </c>
      <c r="C36" s="140" t="s">
        <v>320</v>
      </c>
      <c r="D36" s="78" t="s">
        <v>110</v>
      </c>
      <c r="E36" s="78"/>
      <c r="F36" s="78"/>
      <c r="G36" s="78"/>
      <c r="H36" s="78"/>
      <c r="I36" s="78"/>
      <c r="J36" s="76"/>
      <c r="K36" s="81" t="str">
        <f t="shared" si="0"/>
        <v>SUP</v>
      </c>
    </row>
    <row r="37" spans="1:11" s="44" customFormat="1" ht="57" x14ac:dyDescent="0.3">
      <c r="A37" s="65"/>
      <c r="B37" s="55" t="s">
        <v>1563</v>
      </c>
      <c r="C37" s="140" t="s">
        <v>321</v>
      </c>
      <c r="D37" s="78"/>
      <c r="E37" s="78"/>
      <c r="F37" s="78"/>
      <c r="G37" s="78"/>
      <c r="H37" s="78"/>
      <c r="I37" s="78"/>
      <c r="J37" s="76"/>
      <c r="K37" s="81" t="str">
        <f t="shared" si="0"/>
        <v/>
      </c>
    </row>
    <row r="38" spans="1:11" s="44" customFormat="1" ht="57" x14ac:dyDescent="0.3">
      <c r="A38" s="65"/>
      <c r="B38" s="55" t="s">
        <v>1564</v>
      </c>
      <c r="C38" s="141" t="s">
        <v>322</v>
      </c>
      <c r="D38" s="78" t="s">
        <v>110</v>
      </c>
      <c r="E38" s="78"/>
      <c r="F38" s="78"/>
      <c r="G38" s="78"/>
      <c r="H38" s="78"/>
      <c r="I38" s="78"/>
      <c r="J38" s="76" t="s">
        <v>2574</v>
      </c>
      <c r="K38" s="81" t="str">
        <f t="shared" si="0"/>
        <v>SUP</v>
      </c>
    </row>
    <row r="39" spans="1:11" s="44" customFormat="1" ht="99.75" x14ac:dyDescent="0.3">
      <c r="A39" s="65"/>
      <c r="B39" s="55" t="s">
        <v>1565</v>
      </c>
      <c r="C39" s="141" t="s">
        <v>323</v>
      </c>
      <c r="D39" s="78" t="s">
        <v>110</v>
      </c>
      <c r="E39" s="78"/>
      <c r="F39" s="78"/>
      <c r="G39" s="78"/>
      <c r="H39" s="78"/>
      <c r="I39" s="78"/>
      <c r="J39" s="76" t="s">
        <v>2574</v>
      </c>
      <c r="K39" s="81" t="str">
        <f t="shared" ref="K39:K70" si="1">IF(C39="","",
IF(OR(A33="x",RIGHT(C39,1)=":"),"",
IF(COUNTA(D39:I39)&gt;1,"Invalid",
IF(D39="x",$D$6,IF(E39="x",$E$6,IF(F39="x",$F$6,IF(G39="x",$G$6,IF(H39="x",$H$6,IF(I39="x",$I$6,"")))))))))</f>
        <v>SUP</v>
      </c>
    </row>
    <row r="40" spans="1:11" s="44" customFormat="1" ht="28.5" x14ac:dyDescent="0.3">
      <c r="A40" s="65" t="s">
        <v>110</v>
      </c>
      <c r="B40" s="55" t="s">
        <v>1565</v>
      </c>
      <c r="C40" s="140" t="s">
        <v>324</v>
      </c>
      <c r="D40" s="78"/>
      <c r="E40" s="78"/>
      <c r="F40" s="78"/>
      <c r="G40" s="78"/>
      <c r="H40" s="78"/>
      <c r="I40" s="78"/>
      <c r="J40" s="76"/>
      <c r="K40" s="81" t="str">
        <f t="shared" si="1"/>
        <v/>
      </c>
    </row>
    <row r="41" spans="1:11" s="44" customFormat="1" ht="71.25" x14ac:dyDescent="0.3">
      <c r="A41" s="65"/>
      <c r="B41" s="55" t="s">
        <v>1566</v>
      </c>
      <c r="C41" s="140" t="s">
        <v>325</v>
      </c>
      <c r="D41" s="78" t="s">
        <v>110</v>
      </c>
      <c r="E41" s="78"/>
      <c r="F41" s="78"/>
      <c r="G41" s="78"/>
      <c r="H41" s="78"/>
      <c r="I41" s="78"/>
      <c r="J41" s="76"/>
      <c r="K41" s="81" t="str">
        <f t="shared" si="1"/>
        <v>SUP</v>
      </c>
    </row>
    <row r="42" spans="1:11" s="44" customFormat="1" ht="53.45" customHeight="1" x14ac:dyDescent="0.3">
      <c r="A42" s="65"/>
      <c r="B42" s="55" t="s">
        <v>1567</v>
      </c>
      <c r="C42" s="140" t="s">
        <v>326</v>
      </c>
      <c r="D42" s="78" t="s">
        <v>110</v>
      </c>
      <c r="E42" s="78"/>
      <c r="F42" s="78"/>
      <c r="G42" s="78"/>
      <c r="H42" s="78"/>
      <c r="I42" s="78"/>
      <c r="J42" s="76"/>
      <c r="K42" s="81" t="str">
        <f t="shared" si="1"/>
        <v>SUP</v>
      </c>
    </row>
    <row r="43" spans="1:11" s="44" customFormat="1" ht="114" x14ac:dyDescent="0.3">
      <c r="A43" s="65"/>
      <c r="B43" s="55" t="s">
        <v>1568</v>
      </c>
      <c r="C43" s="140" t="s">
        <v>327</v>
      </c>
      <c r="D43" s="78"/>
      <c r="E43" s="78"/>
      <c r="F43" s="78"/>
      <c r="G43" s="78"/>
      <c r="H43" s="78"/>
      <c r="I43" s="78" t="s">
        <v>110</v>
      </c>
      <c r="J43" s="76"/>
      <c r="K43" s="81" t="str">
        <f t="shared" si="1"/>
        <v>NS</v>
      </c>
    </row>
    <row r="44" spans="1:11" s="44" customFormat="1" ht="85.5" x14ac:dyDescent="0.3">
      <c r="A44" s="65"/>
      <c r="B44" s="55" t="s">
        <v>1569</v>
      </c>
      <c r="C44" s="140" t="s">
        <v>328</v>
      </c>
      <c r="D44" s="146"/>
      <c r="E44" s="146" t="s">
        <v>110</v>
      </c>
      <c r="F44" s="78"/>
      <c r="G44" s="78"/>
      <c r="H44" s="78"/>
      <c r="I44" s="78"/>
      <c r="J44" s="76" t="s">
        <v>2647</v>
      </c>
      <c r="K44" s="81" t="str">
        <f t="shared" si="1"/>
        <v>MOD</v>
      </c>
    </row>
    <row r="45" spans="1:11" s="44" customFormat="1" ht="71.25" x14ac:dyDescent="0.3">
      <c r="A45" s="65"/>
      <c r="B45" s="55" t="s">
        <v>1570</v>
      </c>
      <c r="C45" s="140" t="s">
        <v>329</v>
      </c>
      <c r="D45" s="146" t="s">
        <v>110</v>
      </c>
      <c r="E45" s="78"/>
      <c r="F45" s="78"/>
      <c r="G45" s="78"/>
      <c r="H45" s="78"/>
      <c r="I45" s="78"/>
      <c r="J45" s="76"/>
      <c r="K45" s="81" t="str">
        <f t="shared" si="1"/>
        <v>SUP</v>
      </c>
    </row>
    <row r="46" spans="1:11" s="44" customFormat="1" ht="57" x14ac:dyDescent="0.3">
      <c r="A46" s="65"/>
      <c r="B46" s="55" t="s">
        <v>1571</v>
      </c>
      <c r="C46" s="140" t="s">
        <v>1212</v>
      </c>
      <c r="D46" s="146" t="s">
        <v>110</v>
      </c>
      <c r="E46" s="78"/>
      <c r="F46" s="78"/>
      <c r="G46" s="78"/>
      <c r="H46" s="78"/>
      <c r="I46" s="78"/>
      <c r="J46" s="76"/>
      <c r="K46" s="81" t="str">
        <f t="shared" si="1"/>
        <v/>
      </c>
    </row>
    <row r="47" spans="1:11" s="44" customFormat="1" ht="71.25" x14ac:dyDescent="0.3">
      <c r="A47" s="65"/>
      <c r="B47" s="55" t="s">
        <v>1572</v>
      </c>
      <c r="C47" s="140" t="s">
        <v>1213</v>
      </c>
      <c r="D47" s="146" t="s">
        <v>110</v>
      </c>
      <c r="E47" s="78"/>
      <c r="F47" s="78"/>
      <c r="G47" s="78"/>
      <c r="H47" s="78"/>
      <c r="I47" s="78"/>
      <c r="J47" s="76"/>
      <c r="K47" s="81" t="str">
        <f t="shared" si="1"/>
        <v>SUP</v>
      </c>
    </row>
    <row r="48" spans="1:11" s="44" customFormat="1" ht="28.5" x14ac:dyDescent="0.3">
      <c r="A48" s="65"/>
      <c r="B48" s="55" t="s">
        <v>1573</v>
      </c>
      <c r="C48" s="140" t="s">
        <v>1214</v>
      </c>
      <c r="D48" s="146"/>
      <c r="E48" s="78" t="s">
        <v>110</v>
      </c>
      <c r="F48" s="78"/>
      <c r="G48" s="78"/>
      <c r="H48" s="78"/>
      <c r="I48" s="78"/>
      <c r="J48" s="76" t="s">
        <v>2594</v>
      </c>
      <c r="K48" s="81" t="str">
        <f t="shared" si="1"/>
        <v>MOD</v>
      </c>
    </row>
    <row r="49" spans="1:11" s="44" customFormat="1" hidden="1" x14ac:dyDescent="0.3">
      <c r="A49" s="65"/>
      <c r="B49" s="55" t="s">
        <v>295</v>
      </c>
      <c r="C49" s="71"/>
      <c r="D49" s="78"/>
      <c r="E49" s="78"/>
      <c r="F49" s="78"/>
      <c r="G49" s="78"/>
      <c r="H49" s="78"/>
      <c r="I49" s="78"/>
      <c r="J49" s="76"/>
      <c r="K49" s="57" t="str">
        <f t="shared" si="1"/>
        <v/>
      </c>
    </row>
    <row r="50" spans="1:11" s="44" customFormat="1" hidden="1" x14ac:dyDescent="0.3">
      <c r="A50" s="65"/>
      <c r="B50" s="55" t="s">
        <v>295</v>
      </c>
      <c r="C50" s="71"/>
      <c r="D50" s="78"/>
      <c r="E50" s="78"/>
      <c r="F50" s="78"/>
      <c r="G50" s="78"/>
      <c r="H50" s="78"/>
      <c r="I50" s="78"/>
      <c r="J50" s="76"/>
      <c r="K50" s="57" t="str">
        <f t="shared" si="1"/>
        <v/>
      </c>
    </row>
    <row r="51" spans="1:11" s="44" customFormat="1" hidden="1" x14ac:dyDescent="0.3">
      <c r="A51" s="65"/>
      <c r="B51" s="55" t="s">
        <v>295</v>
      </c>
      <c r="C51" s="71"/>
      <c r="D51" s="78"/>
      <c r="E51" s="78"/>
      <c r="F51" s="78"/>
      <c r="G51" s="78"/>
      <c r="H51" s="78"/>
      <c r="I51" s="78"/>
      <c r="J51" s="76"/>
      <c r="K51" s="57" t="str">
        <f t="shared" si="1"/>
        <v/>
      </c>
    </row>
    <row r="52" spans="1:11" s="44" customFormat="1" hidden="1" x14ac:dyDescent="0.3">
      <c r="A52" s="65"/>
      <c r="B52" s="55" t="s">
        <v>295</v>
      </c>
      <c r="C52" s="71"/>
      <c r="D52" s="78"/>
      <c r="E52" s="78"/>
      <c r="F52" s="78"/>
      <c r="G52" s="78"/>
      <c r="H52" s="78"/>
      <c r="I52" s="78"/>
      <c r="J52" s="76"/>
      <c r="K52" s="57" t="str">
        <f t="shared" si="1"/>
        <v/>
      </c>
    </row>
    <row r="53" spans="1:11" s="44" customFormat="1" hidden="1" x14ac:dyDescent="0.3">
      <c r="A53" s="65"/>
      <c r="B53" s="55" t="s">
        <v>295</v>
      </c>
      <c r="C53" s="71"/>
      <c r="D53" s="78"/>
      <c r="E53" s="78"/>
      <c r="F53" s="78"/>
      <c r="G53" s="78"/>
      <c r="H53" s="78"/>
      <c r="I53" s="78"/>
      <c r="J53" s="76"/>
      <c r="K53" s="57" t="str">
        <f t="shared" si="1"/>
        <v/>
      </c>
    </row>
    <row r="54" spans="1:11" s="44" customFormat="1" hidden="1" x14ac:dyDescent="0.3">
      <c r="A54" s="65"/>
      <c r="B54" s="55" t="s">
        <v>295</v>
      </c>
      <c r="C54" s="71"/>
      <c r="D54" s="78"/>
      <c r="E54" s="78"/>
      <c r="F54" s="78"/>
      <c r="G54" s="78"/>
      <c r="H54" s="78"/>
      <c r="I54" s="78"/>
      <c r="J54" s="76"/>
      <c r="K54" s="57" t="str">
        <f t="shared" si="1"/>
        <v/>
      </c>
    </row>
    <row r="55" spans="1:11" s="44" customFormat="1" hidden="1" x14ac:dyDescent="0.3">
      <c r="A55" s="65"/>
      <c r="B55" s="55" t="s">
        <v>295</v>
      </c>
      <c r="C55" s="71"/>
      <c r="D55" s="78"/>
      <c r="E55" s="78"/>
      <c r="F55" s="78"/>
      <c r="G55" s="78"/>
      <c r="H55" s="78"/>
      <c r="I55" s="78"/>
      <c r="J55" s="76"/>
      <c r="K55" s="57" t="str">
        <f t="shared" si="1"/>
        <v/>
      </c>
    </row>
    <row r="56" spans="1:11" s="44" customFormat="1" hidden="1" x14ac:dyDescent="0.3">
      <c r="A56" s="65"/>
      <c r="B56" s="55" t="s">
        <v>295</v>
      </c>
      <c r="C56" s="71"/>
      <c r="D56" s="78"/>
      <c r="E56" s="78"/>
      <c r="F56" s="78"/>
      <c r="G56" s="78"/>
      <c r="H56" s="78"/>
      <c r="I56" s="78"/>
      <c r="J56" s="76"/>
      <c r="K56" s="57" t="str">
        <f t="shared" si="1"/>
        <v/>
      </c>
    </row>
    <row r="57" spans="1:11" s="44" customFormat="1" hidden="1" x14ac:dyDescent="0.3">
      <c r="A57" s="65"/>
      <c r="B57" s="55" t="s">
        <v>295</v>
      </c>
      <c r="C57" s="71"/>
      <c r="D57" s="78"/>
      <c r="E57" s="78"/>
      <c r="F57" s="78"/>
      <c r="G57" s="78"/>
      <c r="H57" s="78"/>
      <c r="I57" s="78"/>
      <c r="J57" s="76"/>
      <c r="K57" s="57" t="str">
        <f t="shared" si="1"/>
        <v/>
      </c>
    </row>
    <row r="58" spans="1:11" s="44" customFormat="1" hidden="1" x14ac:dyDescent="0.3">
      <c r="A58" s="65"/>
      <c r="B58" s="55" t="s">
        <v>295</v>
      </c>
      <c r="C58" s="71"/>
      <c r="D58" s="78"/>
      <c r="E58" s="78"/>
      <c r="F58" s="78"/>
      <c r="G58" s="78"/>
      <c r="H58" s="78"/>
      <c r="I58" s="78"/>
      <c r="J58" s="76"/>
      <c r="K58" s="57" t="str">
        <f t="shared" si="1"/>
        <v/>
      </c>
    </row>
    <row r="59" spans="1:11" s="44" customFormat="1" hidden="1" x14ac:dyDescent="0.3">
      <c r="A59" s="65"/>
      <c r="B59" s="55" t="s">
        <v>295</v>
      </c>
      <c r="C59" s="71"/>
      <c r="D59" s="78"/>
      <c r="E59" s="78"/>
      <c r="F59" s="78"/>
      <c r="G59" s="78"/>
      <c r="H59" s="78"/>
      <c r="I59" s="78"/>
      <c r="J59" s="76"/>
      <c r="K59" s="57" t="str">
        <f t="shared" si="1"/>
        <v/>
      </c>
    </row>
    <row r="60" spans="1:11" s="44" customFormat="1" hidden="1" x14ac:dyDescent="0.3">
      <c r="A60" s="65"/>
      <c r="B60" s="55" t="s">
        <v>295</v>
      </c>
      <c r="C60" s="71"/>
      <c r="D60" s="78"/>
      <c r="E60" s="78"/>
      <c r="F60" s="78"/>
      <c r="G60" s="78"/>
      <c r="H60" s="78"/>
      <c r="I60" s="78"/>
      <c r="J60" s="76"/>
      <c r="K60" s="57" t="str">
        <f t="shared" si="1"/>
        <v/>
      </c>
    </row>
    <row r="61" spans="1:11" s="44" customFormat="1" hidden="1" x14ac:dyDescent="0.3">
      <c r="A61" s="65"/>
      <c r="B61" s="55" t="s">
        <v>295</v>
      </c>
      <c r="C61" s="71"/>
      <c r="D61" s="78"/>
      <c r="E61" s="78"/>
      <c r="F61" s="78"/>
      <c r="G61" s="78"/>
      <c r="H61" s="78"/>
      <c r="I61" s="78"/>
      <c r="J61" s="76"/>
      <c r="K61" s="57" t="str">
        <f t="shared" si="1"/>
        <v/>
      </c>
    </row>
    <row r="62" spans="1:11" s="44" customFormat="1" hidden="1" x14ac:dyDescent="0.3">
      <c r="A62" s="65"/>
      <c r="B62" s="55" t="s">
        <v>295</v>
      </c>
      <c r="C62" s="71"/>
      <c r="D62" s="78"/>
      <c r="E62" s="78"/>
      <c r="F62" s="78"/>
      <c r="G62" s="78"/>
      <c r="H62" s="78"/>
      <c r="I62" s="78"/>
      <c r="J62" s="76"/>
      <c r="K62" s="57" t="str">
        <f t="shared" si="1"/>
        <v/>
      </c>
    </row>
    <row r="63" spans="1:11" s="44" customFormat="1" hidden="1" x14ac:dyDescent="0.3">
      <c r="A63" s="65"/>
      <c r="B63" s="55" t="s">
        <v>295</v>
      </c>
      <c r="C63" s="71"/>
      <c r="D63" s="78"/>
      <c r="E63" s="78"/>
      <c r="F63" s="78"/>
      <c r="G63" s="78"/>
      <c r="H63" s="78"/>
      <c r="I63" s="78"/>
      <c r="J63" s="76"/>
      <c r="K63" s="57" t="str">
        <f t="shared" si="1"/>
        <v/>
      </c>
    </row>
    <row r="64" spans="1:11" s="44" customFormat="1" hidden="1" x14ac:dyDescent="0.3">
      <c r="A64" s="65"/>
      <c r="B64" s="55" t="s">
        <v>295</v>
      </c>
      <c r="C64" s="71"/>
      <c r="D64" s="78"/>
      <c r="E64" s="78"/>
      <c r="F64" s="78"/>
      <c r="G64" s="78"/>
      <c r="H64" s="78"/>
      <c r="I64" s="78"/>
      <c r="J64" s="76"/>
      <c r="K64" s="57" t="str">
        <f t="shared" si="1"/>
        <v/>
      </c>
    </row>
    <row r="65" spans="1:11" s="44" customFormat="1" hidden="1" x14ac:dyDescent="0.3">
      <c r="A65" s="65"/>
      <c r="B65" s="55" t="s">
        <v>295</v>
      </c>
      <c r="C65" s="71"/>
      <c r="D65" s="78"/>
      <c r="E65" s="78"/>
      <c r="F65" s="78"/>
      <c r="G65" s="78"/>
      <c r="H65" s="78"/>
      <c r="I65" s="78"/>
      <c r="J65" s="76"/>
      <c r="K65" s="57" t="str">
        <f t="shared" si="1"/>
        <v/>
      </c>
    </row>
    <row r="66" spans="1:11" s="44" customFormat="1" hidden="1" x14ac:dyDescent="0.3">
      <c r="A66" s="65"/>
      <c r="B66" s="55" t="s">
        <v>295</v>
      </c>
      <c r="C66" s="71"/>
      <c r="D66" s="78"/>
      <c r="E66" s="78"/>
      <c r="F66" s="78"/>
      <c r="G66" s="78"/>
      <c r="H66" s="78"/>
      <c r="I66" s="78"/>
      <c r="J66" s="76"/>
      <c r="K66" s="57" t="str">
        <f t="shared" si="1"/>
        <v/>
      </c>
    </row>
    <row r="67" spans="1:11" s="44" customFormat="1" hidden="1" x14ac:dyDescent="0.3">
      <c r="A67" s="65"/>
      <c r="B67" s="55" t="s">
        <v>295</v>
      </c>
      <c r="C67" s="71"/>
      <c r="D67" s="78"/>
      <c r="E67" s="78"/>
      <c r="F67" s="78"/>
      <c r="G67" s="78"/>
      <c r="H67" s="78"/>
      <c r="I67" s="78"/>
      <c r="J67" s="76"/>
      <c r="K67" s="57" t="str">
        <f t="shared" si="1"/>
        <v/>
      </c>
    </row>
    <row r="68" spans="1:11" s="44" customFormat="1" hidden="1" x14ac:dyDescent="0.3">
      <c r="A68" s="65"/>
      <c r="B68" s="55" t="s">
        <v>295</v>
      </c>
      <c r="C68" s="71"/>
      <c r="D68" s="78"/>
      <c r="E68" s="78"/>
      <c r="F68" s="78"/>
      <c r="G68" s="78"/>
      <c r="H68" s="78"/>
      <c r="I68" s="78"/>
      <c r="J68" s="76"/>
      <c r="K68" s="57" t="str">
        <f t="shared" si="1"/>
        <v/>
      </c>
    </row>
    <row r="69" spans="1:11" s="44" customFormat="1" hidden="1" x14ac:dyDescent="0.3">
      <c r="A69" s="65"/>
      <c r="B69" s="55" t="s">
        <v>295</v>
      </c>
      <c r="C69" s="71"/>
      <c r="D69" s="78"/>
      <c r="E69" s="78"/>
      <c r="F69" s="78"/>
      <c r="G69" s="78"/>
      <c r="H69" s="78"/>
      <c r="I69" s="78"/>
      <c r="J69" s="76"/>
      <c r="K69" s="57" t="str">
        <f t="shared" si="1"/>
        <v/>
      </c>
    </row>
    <row r="70" spans="1:11" s="44" customFormat="1" hidden="1" x14ac:dyDescent="0.3">
      <c r="A70" s="65"/>
      <c r="B70" s="55" t="s">
        <v>295</v>
      </c>
      <c r="C70" s="71"/>
      <c r="D70" s="78"/>
      <c r="E70" s="78"/>
      <c r="F70" s="78"/>
      <c r="G70" s="78"/>
      <c r="H70" s="78"/>
      <c r="I70" s="78"/>
      <c r="J70" s="76"/>
      <c r="K70" s="57" t="str">
        <f t="shared" si="1"/>
        <v/>
      </c>
    </row>
    <row r="71" spans="1:11" s="44" customFormat="1" hidden="1" x14ac:dyDescent="0.3">
      <c r="A71" s="65"/>
      <c r="B71" s="55" t="s">
        <v>295</v>
      </c>
      <c r="C71" s="71"/>
      <c r="D71" s="78"/>
      <c r="E71" s="78"/>
      <c r="F71" s="78"/>
      <c r="G71" s="78"/>
      <c r="H71" s="78"/>
      <c r="I71" s="78"/>
      <c r="J71" s="76"/>
      <c r="K71" s="57" t="str">
        <f t="shared" ref="K71:K100" si="2">IF(C71="","",
IF(OR(A65="x",RIGHT(C71,1)=":"),"",
IF(COUNTA(D71:I71)&gt;1,"Invalid",
IF(D71="x",$D$6,IF(E71="x",$E$6,IF(F71="x",$F$6,IF(G71="x",$G$6,IF(H71="x",$H$6,IF(I71="x",$I$6,"")))))))))</f>
        <v/>
      </c>
    </row>
    <row r="72" spans="1:11" s="44" customFormat="1" hidden="1" x14ac:dyDescent="0.3">
      <c r="A72" s="65"/>
      <c r="B72" s="55" t="s">
        <v>295</v>
      </c>
      <c r="C72" s="71"/>
      <c r="D72" s="78"/>
      <c r="E72" s="78"/>
      <c r="F72" s="78"/>
      <c r="G72" s="78"/>
      <c r="H72" s="78"/>
      <c r="I72" s="78"/>
      <c r="J72" s="76"/>
      <c r="K72" s="57" t="str">
        <f t="shared" si="2"/>
        <v/>
      </c>
    </row>
    <row r="73" spans="1:11" s="44" customFormat="1" hidden="1" x14ac:dyDescent="0.3">
      <c r="A73" s="65"/>
      <c r="B73" s="55" t="s">
        <v>295</v>
      </c>
      <c r="C73" s="71"/>
      <c r="D73" s="78"/>
      <c r="E73" s="78"/>
      <c r="F73" s="78"/>
      <c r="G73" s="78"/>
      <c r="H73" s="78"/>
      <c r="I73" s="78"/>
      <c r="J73" s="76"/>
      <c r="K73" s="57" t="str">
        <f t="shared" si="2"/>
        <v/>
      </c>
    </row>
    <row r="74" spans="1:11" s="44" customFormat="1" hidden="1" x14ac:dyDescent="0.3">
      <c r="A74" s="65"/>
      <c r="B74" s="55" t="s">
        <v>295</v>
      </c>
      <c r="C74" s="71"/>
      <c r="D74" s="78"/>
      <c r="E74" s="78"/>
      <c r="F74" s="78"/>
      <c r="G74" s="78"/>
      <c r="H74" s="78"/>
      <c r="I74" s="78"/>
      <c r="J74" s="76"/>
      <c r="K74" s="57" t="str">
        <f t="shared" si="2"/>
        <v/>
      </c>
    </row>
    <row r="75" spans="1:11" s="44" customFormat="1" hidden="1" x14ac:dyDescent="0.3">
      <c r="A75" s="65"/>
      <c r="B75" s="55" t="s">
        <v>295</v>
      </c>
      <c r="C75" s="71"/>
      <c r="D75" s="78"/>
      <c r="E75" s="78"/>
      <c r="F75" s="78"/>
      <c r="G75" s="78"/>
      <c r="H75" s="78"/>
      <c r="I75" s="78"/>
      <c r="J75" s="76"/>
      <c r="K75" s="57" t="str">
        <f t="shared" si="2"/>
        <v/>
      </c>
    </row>
    <row r="76" spans="1:11" s="44" customFormat="1" hidden="1" x14ac:dyDescent="0.3">
      <c r="A76" s="65"/>
      <c r="B76" s="55" t="s">
        <v>295</v>
      </c>
      <c r="C76" s="71"/>
      <c r="D76" s="78"/>
      <c r="E76" s="78"/>
      <c r="F76" s="78"/>
      <c r="G76" s="78"/>
      <c r="H76" s="78"/>
      <c r="I76" s="78"/>
      <c r="J76" s="76"/>
      <c r="K76" s="57" t="str">
        <f t="shared" si="2"/>
        <v/>
      </c>
    </row>
    <row r="77" spans="1:11" s="44" customFormat="1" hidden="1" x14ac:dyDescent="0.3">
      <c r="A77" s="65"/>
      <c r="B77" s="55" t="s">
        <v>295</v>
      </c>
      <c r="C77" s="71"/>
      <c r="D77" s="78"/>
      <c r="E77" s="78"/>
      <c r="F77" s="78"/>
      <c r="G77" s="78"/>
      <c r="H77" s="78"/>
      <c r="I77" s="78"/>
      <c r="J77" s="76"/>
      <c r="K77" s="57" t="str">
        <f t="shared" si="2"/>
        <v/>
      </c>
    </row>
    <row r="78" spans="1:11" s="44" customFormat="1" hidden="1" x14ac:dyDescent="0.3">
      <c r="A78" s="65"/>
      <c r="B78" s="55" t="s">
        <v>295</v>
      </c>
      <c r="C78" s="71"/>
      <c r="D78" s="78"/>
      <c r="E78" s="78"/>
      <c r="F78" s="78"/>
      <c r="G78" s="78"/>
      <c r="H78" s="78"/>
      <c r="I78" s="78"/>
      <c r="J78" s="76"/>
      <c r="K78" s="57" t="str">
        <f t="shared" si="2"/>
        <v/>
      </c>
    </row>
    <row r="79" spans="1:11" s="44" customFormat="1" hidden="1" x14ac:dyDescent="0.3">
      <c r="A79" s="65"/>
      <c r="B79" s="55" t="s">
        <v>295</v>
      </c>
      <c r="C79" s="71"/>
      <c r="D79" s="78"/>
      <c r="E79" s="78"/>
      <c r="F79" s="78"/>
      <c r="G79" s="78"/>
      <c r="H79" s="78"/>
      <c r="I79" s="78"/>
      <c r="J79" s="76"/>
      <c r="K79" s="57" t="str">
        <f t="shared" si="2"/>
        <v/>
      </c>
    </row>
    <row r="80" spans="1:11" s="44" customFormat="1" hidden="1" x14ac:dyDescent="0.3">
      <c r="A80" s="65"/>
      <c r="B80" s="55" t="s">
        <v>295</v>
      </c>
      <c r="C80" s="71"/>
      <c r="D80" s="78"/>
      <c r="E80" s="78"/>
      <c r="F80" s="78"/>
      <c r="G80" s="78"/>
      <c r="H80" s="78"/>
      <c r="I80" s="78"/>
      <c r="J80" s="76"/>
      <c r="K80" s="57" t="str">
        <f t="shared" si="2"/>
        <v/>
      </c>
    </row>
    <row r="81" spans="1:11" s="44" customFormat="1" hidden="1" x14ac:dyDescent="0.3">
      <c r="A81" s="65"/>
      <c r="B81" s="55" t="s">
        <v>295</v>
      </c>
      <c r="C81" s="71"/>
      <c r="D81" s="78"/>
      <c r="E81" s="78"/>
      <c r="F81" s="78"/>
      <c r="G81" s="78"/>
      <c r="H81" s="78"/>
      <c r="I81" s="78"/>
      <c r="J81" s="76"/>
      <c r="K81" s="57" t="str">
        <f t="shared" si="2"/>
        <v/>
      </c>
    </row>
    <row r="82" spans="1:11" s="44" customFormat="1" hidden="1" x14ac:dyDescent="0.3">
      <c r="A82" s="65"/>
      <c r="B82" s="55" t="s">
        <v>295</v>
      </c>
      <c r="C82" s="71"/>
      <c r="D82" s="78"/>
      <c r="E82" s="78"/>
      <c r="F82" s="78"/>
      <c r="G82" s="78"/>
      <c r="H82" s="78"/>
      <c r="I82" s="78"/>
      <c r="J82" s="76"/>
      <c r="K82" s="57" t="str">
        <f t="shared" si="2"/>
        <v/>
      </c>
    </row>
    <row r="83" spans="1:11" s="44" customFormat="1" hidden="1" x14ac:dyDescent="0.3">
      <c r="A83" s="65"/>
      <c r="B83" s="55" t="s">
        <v>295</v>
      </c>
      <c r="C83" s="71"/>
      <c r="D83" s="78"/>
      <c r="E83" s="78"/>
      <c r="F83" s="78"/>
      <c r="G83" s="78"/>
      <c r="H83" s="78"/>
      <c r="I83" s="78"/>
      <c r="J83" s="76"/>
      <c r="K83" s="57" t="str">
        <f t="shared" si="2"/>
        <v/>
      </c>
    </row>
    <row r="84" spans="1:11" s="44" customFormat="1" hidden="1" x14ac:dyDescent="0.3">
      <c r="A84" s="65"/>
      <c r="B84" s="55" t="s">
        <v>295</v>
      </c>
      <c r="C84" s="71"/>
      <c r="D84" s="78"/>
      <c r="E84" s="78"/>
      <c r="F84" s="78"/>
      <c r="G84" s="78"/>
      <c r="H84" s="78"/>
      <c r="I84" s="78"/>
      <c r="J84" s="76"/>
      <c r="K84" s="57" t="str">
        <f t="shared" si="2"/>
        <v/>
      </c>
    </row>
    <row r="85" spans="1:11" s="44" customFormat="1" hidden="1" x14ac:dyDescent="0.3">
      <c r="A85" s="65"/>
      <c r="B85" s="55" t="s">
        <v>295</v>
      </c>
      <c r="C85" s="71"/>
      <c r="D85" s="78"/>
      <c r="E85" s="78"/>
      <c r="F85" s="78"/>
      <c r="G85" s="78"/>
      <c r="H85" s="78"/>
      <c r="I85" s="78"/>
      <c r="J85" s="76"/>
      <c r="K85" s="57" t="str">
        <f t="shared" si="2"/>
        <v/>
      </c>
    </row>
    <row r="86" spans="1:11" s="44" customFormat="1" hidden="1" x14ac:dyDescent="0.3">
      <c r="A86" s="65"/>
      <c r="B86" s="55" t="s">
        <v>295</v>
      </c>
      <c r="C86" s="71"/>
      <c r="D86" s="78"/>
      <c r="E86" s="78"/>
      <c r="F86" s="78"/>
      <c r="G86" s="78"/>
      <c r="H86" s="78"/>
      <c r="I86" s="78"/>
      <c r="J86" s="76"/>
      <c r="K86" s="57" t="str">
        <f t="shared" si="2"/>
        <v/>
      </c>
    </row>
    <row r="87" spans="1:11" s="44" customFormat="1" hidden="1" x14ac:dyDescent="0.3">
      <c r="A87" s="65"/>
      <c r="B87" s="55" t="s">
        <v>295</v>
      </c>
      <c r="C87" s="71"/>
      <c r="D87" s="78"/>
      <c r="E87" s="78"/>
      <c r="F87" s="78"/>
      <c r="G87" s="78"/>
      <c r="H87" s="78"/>
      <c r="I87" s="78"/>
      <c r="J87" s="76"/>
      <c r="K87" s="57" t="str">
        <f t="shared" si="2"/>
        <v/>
      </c>
    </row>
    <row r="88" spans="1:11" s="44" customFormat="1" hidden="1" x14ac:dyDescent="0.3">
      <c r="A88" s="65"/>
      <c r="B88" s="55" t="s">
        <v>295</v>
      </c>
      <c r="C88" s="71"/>
      <c r="D88" s="78"/>
      <c r="E88" s="78"/>
      <c r="F88" s="78"/>
      <c r="G88" s="78"/>
      <c r="H88" s="78"/>
      <c r="I88" s="78"/>
      <c r="J88" s="76"/>
      <c r="K88" s="57" t="str">
        <f t="shared" si="2"/>
        <v/>
      </c>
    </row>
    <row r="89" spans="1:11" s="44" customFormat="1" hidden="1" x14ac:dyDescent="0.3">
      <c r="A89" s="65"/>
      <c r="B89" s="55" t="s">
        <v>295</v>
      </c>
      <c r="C89" s="71"/>
      <c r="D89" s="78"/>
      <c r="E89" s="78"/>
      <c r="F89" s="78"/>
      <c r="G89" s="78"/>
      <c r="H89" s="78"/>
      <c r="I89" s="78"/>
      <c r="J89" s="76"/>
      <c r="K89" s="57" t="str">
        <f t="shared" si="2"/>
        <v/>
      </c>
    </row>
    <row r="90" spans="1:11" s="44" customFormat="1" hidden="1" x14ac:dyDescent="0.3">
      <c r="A90" s="65"/>
      <c r="B90" s="55" t="s">
        <v>295</v>
      </c>
      <c r="C90" s="71"/>
      <c r="D90" s="78"/>
      <c r="E90" s="78"/>
      <c r="F90" s="78"/>
      <c r="G90" s="78"/>
      <c r="H90" s="78"/>
      <c r="I90" s="78"/>
      <c r="J90" s="76"/>
      <c r="K90" s="57" t="str">
        <f t="shared" si="2"/>
        <v/>
      </c>
    </row>
    <row r="91" spans="1:11" s="44" customFormat="1" hidden="1" x14ac:dyDescent="0.3">
      <c r="A91" s="65"/>
      <c r="B91" s="55" t="s">
        <v>295</v>
      </c>
      <c r="C91" s="71"/>
      <c r="D91" s="78"/>
      <c r="E91" s="78"/>
      <c r="F91" s="78"/>
      <c r="G91" s="78"/>
      <c r="H91" s="78"/>
      <c r="I91" s="78"/>
      <c r="J91" s="76"/>
      <c r="K91" s="57" t="str">
        <f t="shared" si="2"/>
        <v/>
      </c>
    </row>
    <row r="92" spans="1:11" s="44" customFormat="1" hidden="1" x14ac:dyDescent="0.3">
      <c r="A92" s="65"/>
      <c r="B92" s="55" t="s">
        <v>295</v>
      </c>
      <c r="C92" s="71"/>
      <c r="D92" s="78"/>
      <c r="E92" s="78"/>
      <c r="F92" s="78"/>
      <c r="G92" s="78"/>
      <c r="H92" s="78"/>
      <c r="I92" s="78"/>
      <c r="J92" s="76"/>
      <c r="K92" s="57" t="str">
        <f t="shared" si="2"/>
        <v/>
      </c>
    </row>
    <row r="93" spans="1:11" s="44" customFormat="1" hidden="1" x14ac:dyDescent="0.3">
      <c r="A93" s="65"/>
      <c r="B93" s="55" t="s">
        <v>295</v>
      </c>
      <c r="C93" s="71"/>
      <c r="D93" s="78"/>
      <c r="E93" s="78"/>
      <c r="F93" s="78"/>
      <c r="G93" s="78"/>
      <c r="H93" s="78"/>
      <c r="I93" s="78"/>
      <c r="J93" s="76"/>
      <c r="K93" s="57" t="str">
        <f t="shared" si="2"/>
        <v/>
      </c>
    </row>
    <row r="94" spans="1:11" s="44" customFormat="1" hidden="1" x14ac:dyDescent="0.3">
      <c r="A94" s="65"/>
      <c r="B94" s="55" t="s">
        <v>295</v>
      </c>
      <c r="C94" s="71"/>
      <c r="D94" s="78"/>
      <c r="E94" s="78"/>
      <c r="F94" s="78"/>
      <c r="G94" s="78"/>
      <c r="H94" s="78"/>
      <c r="I94" s="78"/>
      <c r="J94" s="76"/>
      <c r="K94" s="57" t="str">
        <f t="shared" si="2"/>
        <v/>
      </c>
    </row>
    <row r="95" spans="1:11" s="44" customFormat="1" hidden="1" x14ac:dyDescent="0.3">
      <c r="A95" s="65"/>
      <c r="B95" s="55" t="s">
        <v>295</v>
      </c>
      <c r="C95" s="71"/>
      <c r="D95" s="78"/>
      <c r="E95" s="78"/>
      <c r="F95" s="78"/>
      <c r="G95" s="78"/>
      <c r="H95" s="78"/>
      <c r="I95" s="78"/>
      <c r="J95" s="76"/>
      <c r="K95" s="57" t="str">
        <f t="shared" si="2"/>
        <v/>
      </c>
    </row>
    <row r="96" spans="1:11" s="44" customFormat="1" hidden="1" x14ac:dyDescent="0.3">
      <c r="A96" s="65"/>
      <c r="B96" s="55" t="s">
        <v>295</v>
      </c>
      <c r="C96" s="71"/>
      <c r="D96" s="78"/>
      <c r="E96" s="78"/>
      <c r="F96" s="78"/>
      <c r="G96" s="78"/>
      <c r="H96" s="78"/>
      <c r="I96" s="78"/>
      <c r="J96" s="76"/>
      <c r="K96" s="57" t="str">
        <f t="shared" si="2"/>
        <v/>
      </c>
    </row>
    <row r="97" spans="1:11" s="44" customFormat="1" hidden="1" x14ac:dyDescent="0.3">
      <c r="A97" s="65"/>
      <c r="B97" s="55" t="s">
        <v>295</v>
      </c>
      <c r="C97" s="71"/>
      <c r="D97" s="78"/>
      <c r="E97" s="78"/>
      <c r="F97" s="78"/>
      <c r="G97" s="78"/>
      <c r="H97" s="78"/>
      <c r="I97" s="78"/>
      <c r="J97" s="76"/>
      <c r="K97" s="57" t="str">
        <f t="shared" si="2"/>
        <v/>
      </c>
    </row>
    <row r="98" spans="1:11" s="44" customFormat="1" hidden="1" x14ac:dyDescent="0.3">
      <c r="A98" s="65"/>
      <c r="B98" s="55" t="s">
        <v>295</v>
      </c>
      <c r="C98" s="71"/>
      <c r="D98" s="78"/>
      <c r="E98" s="78"/>
      <c r="F98" s="78"/>
      <c r="G98" s="78"/>
      <c r="H98" s="78"/>
      <c r="I98" s="78"/>
      <c r="J98" s="76"/>
      <c r="K98" s="57" t="str">
        <f t="shared" si="2"/>
        <v/>
      </c>
    </row>
    <row r="99" spans="1:11" s="44" customFormat="1" hidden="1" x14ac:dyDescent="0.3">
      <c r="A99" s="65"/>
      <c r="B99" s="55" t="s">
        <v>295</v>
      </c>
      <c r="C99" s="71"/>
      <c r="D99" s="78"/>
      <c r="E99" s="78"/>
      <c r="F99" s="78"/>
      <c r="G99" s="78"/>
      <c r="H99" s="78"/>
      <c r="I99" s="78"/>
      <c r="J99" s="76"/>
      <c r="K99" s="57" t="str">
        <f t="shared" si="2"/>
        <v/>
      </c>
    </row>
    <row r="100" spans="1:11" s="44" customFormat="1" hidden="1" x14ac:dyDescent="0.3">
      <c r="A100" s="65"/>
      <c r="B100" s="55" t="s">
        <v>295</v>
      </c>
      <c r="C100" s="71"/>
      <c r="D100" s="78"/>
      <c r="E100" s="78"/>
      <c r="F100" s="78"/>
      <c r="G100" s="78"/>
      <c r="H100" s="78"/>
      <c r="I100" s="78"/>
      <c r="J100" s="76"/>
      <c r="K100" s="57" t="str">
        <f t="shared" si="2"/>
        <v/>
      </c>
    </row>
    <row r="101" spans="1:11" hidden="1" x14ac:dyDescent="0.2"/>
    <row r="102" spans="1:11" hidden="1" x14ac:dyDescent="0.2"/>
    <row r="103" spans="1:11" hidden="1" x14ac:dyDescent="0.2"/>
    <row r="104" spans="1:11" hidden="1" x14ac:dyDescent="0.2"/>
    <row r="105" spans="1:11" hidden="1" x14ac:dyDescent="0.2"/>
    <row r="106" spans="1:11" hidden="1" x14ac:dyDescent="0.2"/>
    <row r="107" spans="1:11" hidden="1" x14ac:dyDescent="0.2"/>
    <row r="108" spans="1:11" hidden="1" x14ac:dyDescent="0.2"/>
    <row r="109" spans="1:11" hidden="1" x14ac:dyDescent="0.2"/>
    <row r="110" spans="1:11" hidden="1" x14ac:dyDescent="0.2"/>
    <row r="111" spans="1:11" hidden="1" x14ac:dyDescent="0.2"/>
    <row r="112" spans="1:11"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sheetData>
  <sheetProtection algorithmName="SHA-512" hashValue="PMVEprsUlFfZ44Ugsm7stJoWcAvQ6TdJce6HN9vsCXfTeJNmWPDaRSoKC0t65WZhYA1MMEChC2ieAuJd50NGzg==" saltValue="fXL8JdIp3jkM8uUqpFvH5w==" spinCount="100000" sheet="1"/>
  <mergeCells count="4">
    <mergeCell ref="J4:J5"/>
    <mergeCell ref="D3:I3"/>
    <mergeCell ref="A4:C5"/>
    <mergeCell ref="D4:I5"/>
  </mergeCells>
  <conditionalFormatting sqref="A7:A100">
    <cfRule type="expression" dxfId="1361" priority="66">
      <formula>A7="x"</formula>
    </cfRule>
  </conditionalFormatting>
  <conditionalFormatting sqref="B7:B100">
    <cfRule type="expression" dxfId="1360" priority="42">
      <formula>A7="x"</formula>
    </cfRule>
    <cfRule type="expression" dxfId="1359" priority="65">
      <formula>RIGHT(C7,1)=":"</formula>
    </cfRule>
  </conditionalFormatting>
  <conditionalFormatting sqref="E7:K20 E25:K37 E21:I24 K21:K24 E40:K43 E38:I39 K38:K39 E49:K100 E48:I48 K48 E45:K47 F44:K44">
    <cfRule type="expression" dxfId="1358" priority="52">
      <formula>$A7="x"</formula>
    </cfRule>
    <cfRule type="expression" dxfId="1357" priority="59">
      <formula>RIGHT($C7,1)=":"</formula>
    </cfRule>
  </conditionalFormatting>
  <conditionalFormatting sqref="D49:D100 D7:D43">
    <cfRule type="expression" dxfId="1356" priority="44">
      <formula>A7="x"</formula>
    </cfRule>
    <cfRule type="expression" dxfId="1355" priority="45">
      <formula>RIGHT(C7,1)=":"</formula>
    </cfRule>
  </conditionalFormatting>
  <conditionalFormatting sqref="D21:I24 D25:J37 D38:I39 D40:J43 D49:J100 E48:I48 D7:J20 E45:J47 F44:J44">
    <cfRule type="expression" dxfId="1354" priority="51">
      <formula>$K7="Invalid"</formula>
    </cfRule>
  </conditionalFormatting>
  <conditionalFormatting sqref="D49:I100 D7:I43 E45:I48 F44:I44">
    <cfRule type="expression" dxfId="1353" priority="50">
      <formula>AND($K7="Invalid",D7="x")</formula>
    </cfRule>
  </conditionalFormatting>
  <conditionalFormatting sqref="K7:K100">
    <cfRule type="cellIs" dxfId="1352" priority="43" operator="equal">
      <formula>"Invalid"</formula>
    </cfRule>
  </conditionalFormatting>
  <conditionalFormatting sqref="C7:C100">
    <cfRule type="expression" dxfId="1351" priority="4558">
      <formula>A7="x"</formula>
    </cfRule>
    <cfRule type="expression" dxfId="1350" priority="4559">
      <formula>RIGHT(C7,1)=":"</formula>
    </cfRule>
    <cfRule type="expression" dxfId="1349" priority="4560">
      <formula>#REF!="D"</formula>
    </cfRule>
    <cfRule type="expression" dxfId="1348" priority="4561">
      <formula>#REF!="A"</formula>
    </cfRule>
    <cfRule type="expression" dxfId="1347" priority="4562">
      <formula>#REF!="E"</formula>
    </cfRule>
  </conditionalFormatting>
  <conditionalFormatting sqref="D9">
    <cfRule type="expression" dxfId="1346" priority="40">
      <formula>$A9="x"</formula>
    </cfRule>
    <cfRule type="expression" dxfId="1345" priority="41">
      <formula>RIGHT($C9,1)=":"</formula>
    </cfRule>
  </conditionalFormatting>
  <conditionalFormatting sqref="D10">
    <cfRule type="expression" dxfId="1344" priority="38">
      <formula>$A10="x"</formula>
    </cfRule>
    <cfRule type="expression" dxfId="1343" priority="39">
      <formula>RIGHT($C10,1)=":"</formula>
    </cfRule>
  </conditionalFormatting>
  <conditionalFormatting sqref="D12">
    <cfRule type="expression" dxfId="1342" priority="36">
      <formula>$A12="x"</formula>
    </cfRule>
    <cfRule type="expression" dxfId="1341" priority="37">
      <formula>RIGHT($C12,1)=":"</formula>
    </cfRule>
  </conditionalFormatting>
  <conditionalFormatting sqref="D13">
    <cfRule type="expression" dxfId="1340" priority="34">
      <formula>$A13="x"</formula>
    </cfRule>
    <cfRule type="expression" dxfId="1339" priority="35">
      <formula>RIGHT($C13,1)=":"</formula>
    </cfRule>
  </conditionalFormatting>
  <conditionalFormatting sqref="D14">
    <cfRule type="expression" dxfId="1338" priority="32">
      <formula>$A14="x"</formula>
    </cfRule>
    <cfRule type="expression" dxfId="1337" priority="33">
      <formula>RIGHT($C14,1)=":"</formula>
    </cfRule>
  </conditionalFormatting>
  <conditionalFormatting sqref="D15">
    <cfRule type="expression" dxfId="1336" priority="30">
      <formula>$A15="x"</formula>
    </cfRule>
    <cfRule type="expression" dxfId="1335" priority="31">
      <formula>RIGHT($C15,1)=":"</formula>
    </cfRule>
  </conditionalFormatting>
  <conditionalFormatting sqref="D16">
    <cfRule type="expression" dxfId="1334" priority="28">
      <formula>$A16="x"</formula>
    </cfRule>
    <cfRule type="expression" dxfId="1333" priority="29">
      <formula>RIGHT($C16,1)=":"</formula>
    </cfRule>
  </conditionalFormatting>
  <conditionalFormatting sqref="D17">
    <cfRule type="expression" dxfId="1332" priority="26">
      <formula>$A17="x"</formula>
    </cfRule>
    <cfRule type="expression" dxfId="1331" priority="27">
      <formula>RIGHT($C17,1)=":"</formula>
    </cfRule>
  </conditionalFormatting>
  <conditionalFormatting sqref="D18">
    <cfRule type="expression" dxfId="1330" priority="24">
      <formula>$A18="x"</formula>
    </cfRule>
    <cfRule type="expression" dxfId="1329" priority="25">
      <formula>RIGHT($C18,1)=":"</formula>
    </cfRule>
  </conditionalFormatting>
  <conditionalFormatting sqref="J21">
    <cfRule type="expression" dxfId="1328" priority="22">
      <formula>$A21="x"</formula>
    </cfRule>
    <cfRule type="expression" dxfId="1327" priority="23">
      <formula>RIGHT($C21,1)=":"</formula>
    </cfRule>
  </conditionalFormatting>
  <conditionalFormatting sqref="J21">
    <cfRule type="expression" dxfId="1326" priority="21">
      <formula>$K21="Invalid"</formula>
    </cfRule>
  </conditionalFormatting>
  <conditionalFormatting sqref="J22">
    <cfRule type="expression" dxfId="1325" priority="19">
      <formula>$A22="x"</formula>
    </cfRule>
    <cfRule type="expression" dxfId="1324" priority="20">
      <formula>RIGHT($C22,1)=":"</formula>
    </cfRule>
  </conditionalFormatting>
  <conditionalFormatting sqref="J22">
    <cfRule type="expression" dxfId="1323" priority="18">
      <formula>$K22="Invalid"</formula>
    </cfRule>
  </conditionalFormatting>
  <conditionalFormatting sqref="J23">
    <cfRule type="expression" dxfId="1322" priority="16">
      <formula>$A23="x"</formula>
    </cfRule>
    <cfRule type="expression" dxfId="1321" priority="17">
      <formula>RIGHT($C23,1)=":"</formula>
    </cfRule>
  </conditionalFormatting>
  <conditionalFormatting sqref="J23">
    <cfRule type="expression" dxfId="1320" priority="15">
      <formula>$K23="Invalid"</formula>
    </cfRule>
  </conditionalFormatting>
  <conditionalFormatting sqref="J24">
    <cfRule type="expression" dxfId="1319" priority="13">
      <formula>$A24="x"</formula>
    </cfRule>
    <cfRule type="expression" dxfId="1318" priority="14">
      <formula>RIGHT($C24,1)=":"</formula>
    </cfRule>
  </conditionalFormatting>
  <conditionalFormatting sqref="J24">
    <cfRule type="expression" dxfId="1317" priority="12">
      <formula>$K24="Invalid"</formula>
    </cfRule>
  </conditionalFormatting>
  <conditionalFormatting sqref="J38">
    <cfRule type="expression" dxfId="1316" priority="10">
      <formula>$A38="x"</formula>
    </cfRule>
    <cfRule type="expression" dxfId="1315" priority="11">
      <formula>RIGHT($C38,1)=":"</formula>
    </cfRule>
  </conditionalFormatting>
  <conditionalFormatting sqref="J38">
    <cfRule type="expression" dxfId="1314" priority="9">
      <formula>$K38="Invalid"</formula>
    </cfRule>
  </conditionalFormatting>
  <conditionalFormatting sqref="J39">
    <cfRule type="expression" dxfId="1313" priority="7">
      <formula>$A39="x"</formula>
    </cfRule>
    <cfRule type="expression" dxfId="1312" priority="8">
      <formula>RIGHT($C39,1)=":"</formula>
    </cfRule>
  </conditionalFormatting>
  <conditionalFormatting sqref="J39">
    <cfRule type="expression" dxfId="1311" priority="6">
      <formula>$K39="Invalid"</formula>
    </cfRule>
  </conditionalFormatting>
  <conditionalFormatting sqref="J48">
    <cfRule type="expression" dxfId="1310" priority="4">
      <formula>$A48="x"</formula>
    </cfRule>
    <cfRule type="expression" dxfId="1309" priority="5">
      <formula>RIGHT($C48,1)=":"</formula>
    </cfRule>
  </conditionalFormatting>
  <conditionalFormatting sqref="J48">
    <cfRule type="expression" dxfId="1308" priority="3">
      <formula>$K48="Invalid"</formula>
    </cfRule>
  </conditionalFormatting>
  <conditionalFormatting sqref="D17">
    <cfRule type="expression" dxfId="1307" priority="1">
      <formula>$A17="x"</formula>
    </cfRule>
    <cfRule type="expression" dxfId="1306" priority="2">
      <formula>RIGHT($C17,1)=":"</formula>
    </cfRule>
  </conditionalFormatting>
  <dataValidations count="1">
    <dataValidation type="list" allowBlank="1" showInputMessage="1" showErrorMessage="1" sqref="A7:A100 E7:I100 D7:D44 D49:D100">
      <formula1>"x"</formula1>
    </dataValidation>
  </dataValidations>
  <pageMargins left="0.7" right="0.7" top="0.75" bottom="0.75" header="0.3" footer="0.3"/>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K100"/>
  <sheetViews>
    <sheetView showGridLines="0" zoomScale="150" zoomScaleNormal="150" zoomScalePageLayoutView="150" workbookViewId="0">
      <pane ySplit="6" topLeftCell="A44" activePane="bottomLeft" state="frozen"/>
      <selection activeCell="D3" sqref="D3:I3"/>
      <selection pane="bottomLeft" activeCell="J46" sqref="J46"/>
    </sheetView>
  </sheetViews>
  <sheetFormatPr defaultColWidth="0" defaultRowHeight="14.25" zeroHeight="1" x14ac:dyDescent="0.2"/>
  <cols>
    <col min="1" max="1" width="5.125" style="1" customWidth="1"/>
    <col min="2" max="2" width="8.625" style="1" customWidth="1"/>
    <col min="3" max="3" width="30.625" style="1" customWidth="1"/>
    <col min="4" max="9" width="5.125" style="1" customWidth="1"/>
    <col min="10" max="10" width="28.875" style="1" customWidth="1"/>
    <col min="11" max="11" width="8.625" style="1" customWidth="1"/>
    <col min="12" max="16384" width="8.625" style="1" hidden="1"/>
  </cols>
  <sheetData>
    <row r="1" spans="1:11" s="43" customFormat="1" ht="18.75" x14ac:dyDescent="0.3">
      <c r="A1" s="114" t="str">
        <f>ClientName</f>
        <v>City of Garden Grove</v>
      </c>
      <c r="B1" s="114"/>
      <c r="C1" s="114"/>
      <c r="D1" s="114"/>
      <c r="E1" s="114"/>
      <c r="F1" s="114"/>
      <c r="G1" s="114"/>
      <c r="H1" s="114"/>
      <c r="I1" s="114"/>
      <c r="J1" s="114"/>
      <c r="K1" s="114"/>
    </row>
    <row r="2" spans="1:11" x14ac:dyDescent="0.2">
      <c r="A2" s="115" t="s">
        <v>82</v>
      </c>
      <c r="B2" s="115"/>
      <c r="C2" s="115"/>
      <c r="D2" s="115"/>
      <c r="E2" s="115"/>
      <c r="F2" s="115"/>
      <c r="G2" s="115"/>
      <c r="H2" s="115"/>
      <c r="I2" s="115"/>
      <c r="J2" s="115"/>
      <c r="K2" s="115"/>
    </row>
    <row r="3" spans="1:11" x14ac:dyDescent="0.2">
      <c r="A3" s="115" t="s">
        <v>330</v>
      </c>
      <c r="B3" s="115"/>
      <c r="C3" s="116"/>
      <c r="D3" s="179" t="s">
        <v>1501</v>
      </c>
      <c r="E3" s="179"/>
      <c r="F3" s="179"/>
      <c r="G3" s="179"/>
      <c r="H3" s="179"/>
      <c r="I3" s="179"/>
      <c r="J3" s="115"/>
      <c r="K3" s="115"/>
    </row>
    <row r="4" spans="1:11" ht="14.1" customHeight="1" x14ac:dyDescent="0.2">
      <c r="A4" s="177" t="s">
        <v>21</v>
      </c>
      <c r="B4" s="177"/>
      <c r="C4" s="177"/>
      <c r="D4" s="180" t="s">
        <v>94</v>
      </c>
      <c r="E4" s="180"/>
      <c r="F4" s="180"/>
      <c r="G4" s="180"/>
      <c r="H4" s="180"/>
      <c r="I4" s="180"/>
      <c r="J4" s="180" t="s">
        <v>95</v>
      </c>
      <c r="K4" s="117"/>
    </row>
    <row r="5" spans="1:11" x14ac:dyDescent="0.2">
      <c r="A5" s="178"/>
      <c r="B5" s="178"/>
      <c r="C5" s="178"/>
      <c r="D5" s="181"/>
      <c r="E5" s="181"/>
      <c r="F5" s="181"/>
      <c r="G5" s="181"/>
      <c r="H5" s="181"/>
      <c r="I5" s="181"/>
      <c r="J5" s="181"/>
      <c r="K5" s="118"/>
    </row>
    <row r="6" spans="1:11" x14ac:dyDescent="0.2">
      <c r="A6" s="119"/>
      <c r="B6" s="119"/>
      <c r="C6" s="119"/>
      <c r="D6" s="120" t="s">
        <v>58</v>
      </c>
      <c r="E6" s="121" t="s">
        <v>63</v>
      </c>
      <c r="F6" s="122" t="s">
        <v>67</v>
      </c>
      <c r="G6" s="123" t="s">
        <v>72</v>
      </c>
      <c r="H6" s="124" t="s">
        <v>74</v>
      </c>
      <c r="I6" s="125" t="s">
        <v>76</v>
      </c>
      <c r="J6" s="126" t="str">
        <f>IF(COUNTIF(K7:K46,"invalid")=0,"","Please Correct Invalid Responses")</f>
        <v/>
      </c>
      <c r="K6" s="127" t="s">
        <v>98</v>
      </c>
    </row>
    <row r="7" spans="1:11" s="44" customFormat="1" ht="28.5" x14ac:dyDescent="0.3">
      <c r="A7" s="128" t="s">
        <v>110</v>
      </c>
      <c r="B7" s="129" t="s">
        <v>330</v>
      </c>
      <c r="C7" s="142" t="s">
        <v>266</v>
      </c>
      <c r="D7" s="131"/>
      <c r="E7" s="131"/>
      <c r="F7" s="131"/>
      <c r="G7" s="131"/>
      <c r="H7" s="131"/>
      <c r="I7" s="131"/>
      <c r="J7" s="132"/>
      <c r="K7" s="136" t="str">
        <f t="shared" ref="K7:K46" si="0">IF(C7="","",
IF(OR(A1="x",RIGHT(C7,1)=":"),"",
IF(COUNTA(D7:I7)&gt;1,"Invalid",
IF(D7="x",$D$6,IF(E7="x",$E$6,IF(F7="x",$F$6,IF(G7="x",$G$6,IF(H7="x",$H$6,IF(I7="x",$I$6,"")))))))))</f>
        <v/>
      </c>
    </row>
    <row r="8" spans="1:11" s="44" customFormat="1" ht="71.25" x14ac:dyDescent="0.3">
      <c r="A8" s="128"/>
      <c r="B8" s="129" t="s">
        <v>1574</v>
      </c>
      <c r="C8" s="138" t="s">
        <v>331</v>
      </c>
      <c r="D8" s="78" t="s">
        <v>110</v>
      </c>
      <c r="E8" s="78"/>
      <c r="F8" s="78"/>
      <c r="G8" s="78"/>
      <c r="H8" s="78"/>
      <c r="I8" s="78"/>
      <c r="J8" s="84" t="s">
        <v>2620</v>
      </c>
      <c r="K8" s="136" t="str">
        <f t="shared" si="0"/>
        <v>SUP</v>
      </c>
    </row>
    <row r="9" spans="1:11" s="44" customFormat="1" ht="42.75" x14ac:dyDescent="0.3">
      <c r="A9" s="128"/>
      <c r="B9" s="129" t="s">
        <v>1575</v>
      </c>
      <c r="C9" s="138" t="s">
        <v>1215</v>
      </c>
      <c r="D9" s="78" t="s">
        <v>110</v>
      </c>
      <c r="E9" s="78"/>
      <c r="F9" s="78"/>
      <c r="G9" s="78"/>
      <c r="H9" s="78"/>
      <c r="I9" s="78"/>
      <c r="J9" s="76"/>
      <c r="K9" s="136" t="str">
        <f t="shared" si="0"/>
        <v>SUP</v>
      </c>
    </row>
    <row r="10" spans="1:11" s="44" customFormat="1" ht="71.25" x14ac:dyDescent="0.3">
      <c r="A10" s="128"/>
      <c r="B10" s="129" t="s">
        <v>1576</v>
      </c>
      <c r="C10" s="138" t="s">
        <v>332</v>
      </c>
      <c r="D10" s="78" t="s">
        <v>110</v>
      </c>
      <c r="E10" s="78"/>
      <c r="F10" s="78"/>
      <c r="G10" s="78"/>
      <c r="H10" s="78"/>
      <c r="I10" s="78"/>
      <c r="J10" s="76"/>
      <c r="K10" s="136" t="str">
        <f t="shared" si="0"/>
        <v>SUP</v>
      </c>
    </row>
    <row r="11" spans="1:11" s="44" customFormat="1" ht="28.5" x14ac:dyDescent="0.3">
      <c r="A11" s="128"/>
      <c r="B11" s="129" t="s">
        <v>1576</v>
      </c>
      <c r="C11" s="138" t="s">
        <v>333</v>
      </c>
      <c r="D11" s="78"/>
      <c r="E11" s="78"/>
      <c r="F11" s="78"/>
      <c r="G11" s="78"/>
      <c r="H11" s="78"/>
      <c r="I11" s="78"/>
      <c r="J11" s="76"/>
      <c r="K11" s="136" t="str">
        <f t="shared" si="0"/>
        <v/>
      </c>
    </row>
    <row r="12" spans="1:11" s="44" customFormat="1" ht="42.75" x14ac:dyDescent="0.3">
      <c r="A12" s="128"/>
      <c r="B12" s="129" t="s">
        <v>1577</v>
      </c>
      <c r="C12" s="139" t="s">
        <v>334</v>
      </c>
      <c r="D12" s="78" t="s">
        <v>110</v>
      </c>
      <c r="E12" s="78"/>
      <c r="F12" s="78"/>
      <c r="G12" s="78"/>
      <c r="H12" s="78"/>
      <c r="I12" s="78"/>
      <c r="J12" s="76"/>
      <c r="K12" s="136" t="str">
        <f t="shared" si="0"/>
        <v>SUP</v>
      </c>
    </row>
    <row r="13" spans="1:11" s="44" customFormat="1" ht="42.75" x14ac:dyDescent="0.3">
      <c r="A13" s="128"/>
      <c r="B13" s="129" t="s">
        <v>1578</v>
      </c>
      <c r="C13" s="139" t="s">
        <v>335</v>
      </c>
      <c r="D13" s="78" t="s">
        <v>110</v>
      </c>
      <c r="E13" s="78"/>
      <c r="F13" s="78"/>
      <c r="G13" s="78"/>
      <c r="H13" s="78"/>
      <c r="I13" s="78"/>
      <c r="J13" s="76"/>
      <c r="K13" s="136" t="str">
        <f t="shared" si="0"/>
        <v/>
      </c>
    </row>
    <row r="14" spans="1:11" s="44" customFormat="1" ht="42.75" x14ac:dyDescent="0.3">
      <c r="A14" s="128"/>
      <c r="B14" s="129" t="s">
        <v>1579</v>
      </c>
      <c r="C14" s="139" t="s">
        <v>336</v>
      </c>
      <c r="D14" s="78" t="s">
        <v>110</v>
      </c>
      <c r="E14" s="78"/>
      <c r="F14" s="78"/>
      <c r="G14" s="78"/>
      <c r="H14" s="78"/>
      <c r="I14" s="78"/>
      <c r="J14" s="76"/>
      <c r="K14" s="136" t="str">
        <f t="shared" si="0"/>
        <v>SUP</v>
      </c>
    </row>
    <row r="15" spans="1:11" s="44" customFormat="1" ht="28.5" x14ac:dyDescent="0.3">
      <c r="A15" s="128"/>
      <c r="B15" s="129" t="s">
        <v>1579</v>
      </c>
      <c r="C15" s="138" t="s">
        <v>337</v>
      </c>
      <c r="D15" s="78"/>
      <c r="E15" s="78"/>
      <c r="F15" s="78"/>
      <c r="G15" s="78"/>
      <c r="H15" s="78"/>
      <c r="I15" s="78"/>
      <c r="J15" s="76"/>
      <c r="K15" s="136" t="str">
        <f t="shared" si="0"/>
        <v/>
      </c>
    </row>
    <row r="16" spans="1:11" s="44" customFormat="1" ht="71.25" x14ac:dyDescent="0.3">
      <c r="A16" s="128"/>
      <c r="B16" s="129" t="s">
        <v>1580</v>
      </c>
      <c r="C16" s="139" t="s">
        <v>338</v>
      </c>
      <c r="D16" s="78"/>
      <c r="E16" s="78"/>
      <c r="F16" s="78" t="s">
        <v>110</v>
      </c>
      <c r="G16" s="78"/>
      <c r="H16" s="78"/>
      <c r="I16" s="78"/>
      <c r="J16" s="76" t="s">
        <v>2636</v>
      </c>
      <c r="K16" s="136" t="str">
        <f t="shared" si="0"/>
        <v>3RD</v>
      </c>
    </row>
    <row r="17" spans="1:11" s="44" customFormat="1" ht="28.5" x14ac:dyDescent="0.3">
      <c r="A17" s="128"/>
      <c r="B17" s="129" t="s">
        <v>1581</v>
      </c>
      <c r="C17" s="139" t="s">
        <v>1216</v>
      </c>
      <c r="D17" s="78" t="s">
        <v>110</v>
      </c>
      <c r="E17" s="78"/>
      <c r="F17" s="78"/>
      <c r="G17" s="78"/>
      <c r="H17" s="78"/>
      <c r="I17" s="78"/>
      <c r="J17" s="76"/>
      <c r="K17" s="136" t="str">
        <f t="shared" si="0"/>
        <v>SUP</v>
      </c>
    </row>
    <row r="18" spans="1:11" s="44" customFormat="1" ht="42.75" x14ac:dyDescent="0.3">
      <c r="A18" s="128"/>
      <c r="B18" s="129" t="s">
        <v>1582</v>
      </c>
      <c r="C18" s="139" t="s">
        <v>339</v>
      </c>
      <c r="D18" s="78" t="s">
        <v>110</v>
      </c>
      <c r="E18" s="78"/>
      <c r="F18" s="78"/>
      <c r="G18" s="78"/>
      <c r="H18" s="78"/>
      <c r="I18" s="78"/>
      <c r="J18" s="76"/>
      <c r="K18" s="136" t="str">
        <f t="shared" si="0"/>
        <v>SUP</v>
      </c>
    </row>
    <row r="19" spans="1:11" s="44" customFormat="1" ht="71.25" x14ac:dyDescent="0.3">
      <c r="A19" s="128"/>
      <c r="B19" s="129" t="s">
        <v>1583</v>
      </c>
      <c r="C19" s="139" t="s">
        <v>340</v>
      </c>
      <c r="D19" s="78" t="s">
        <v>110</v>
      </c>
      <c r="E19" s="78"/>
      <c r="F19" s="78"/>
      <c r="G19" s="78"/>
      <c r="H19" s="78"/>
      <c r="I19" s="78"/>
      <c r="J19" s="76"/>
      <c r="K19" s="136" t="str">
        <f t="shared" si="0"/>
        <v>SUP</v>
      </c>
    </row>
    <row r="20" spans="1:11" s="44" customFormat="1" ht="42.75" x14ac:dyDescent="0.3">
      <c r="A20" s="128"/>
      <c r="B20" s="129" t="s">
        <v>1584</v>
      </c>
      <c r="C20" s="139" t="s">
        <v>1217</v>
      </c>
      <c r="D20" s="78" t="s">
        <v>110</v>
      </c>
      <c r="E20" s="78"/>
      <c r="F20" s="78"/>
      <c r="G20" s="78"/>
      <c r="H20" s="78"/>
      <c r="I20" s="78"/>
      <c r="J20" s="76"/>
      <c r="K20" s="136" t="str">
        <f t="shared" si="0"/>
        <v>SUP</v>
      </c>
    </row>
    <row r="21" spans="1:11" s="44" customFormat="1" ht="28.5" x14ac:dyDescent="0.3">
      <c r="A21" s="128"/>
      <c r="B21" s="129" t="s">
        <v>1585</v>
      </c>
      <c r="C21" s="139" t="s">
        <v>341</v>
      </c>
      <c r="D21" s="78" t="s">
        <v>110</v>
      </c>
      <c r="E21" s="78"/>
      <c r="F21" s="78"/>
      <c r="G21" s="78"/>
      <c r="H21" s="78"/>
      <c r="I21" s="78"/>
      <c r="J21" s="76" t="s">
        <v>2621</v>
      </c>
      <c r="K21" s="136" t="str">
        <f t="shared" si="0"/>
        <v>SUP</v>
      </c>
    </row>
    <row r="22" spans="1:11" s="44" customFormat="1" ht="57" x14ac:dyDescent="0.3">
      <c r="A22" s="128"/>
      <c r="B22" s="129" t="s">
        <v>1586</v>
      </c>
      <c r="C22" s="138" t="s">
        <v>342</v>
      </c>
      <c r="D22" s="78" t="s">
        <v>110</v>
      </c>
      <c r="E22" s="78"/>
      <c r="F22" s="78"/>
      <c r="G22" s="78"/>
      <c r="H22" s="78"/>
      <c r="I22" s="78"/>
      <c r="J22" s="76"/>
      <c r="K22" s="136" t="str">
        <f t="shared" si="0"/>
        <v>SUP</v>
      </c>
    </row>
    <row r="23" spans="1:11" s="44" customFormat="1" ht="57" x14ac:dyDescent="0.3">
      <c r="A23" s="128"/>
      <c r="B23" s="129" t="s">
        <v>1587</v>
      </c>
      <c r="C23" s="138" t="s">
        <v>343</v>
      </c>
      <c r="D23" s="78" t="s">
        <v>110</v>
      </c>
      <c r="E23" s="78"/>
      <c r="F23" s="78"/>
      <c r="G23" s="78"/>
      <c r="H23" s="78"/>
      <c r="I23" s="78"/>
      <c r="J23" s="76"/>
      <c r="K23" s="136" t="str">
        <f t="shared" si="0"/>
        <v>SUP</v>
      </c>
    </row>
    <row r="24" spans="1:11" s="44" customFormat="1" ht="42.75" x14ac:dyDescent="0.3">
      <c r="A24" s="128"/>
      <c r="B24" s="129" t="s">
        <v>1588</v>
      </c>
      <c r="C24" s="138" t="s">
        <v>344</v>
      </c>
      <c r="D24" s="78" t="s">
        <v>110</v>
      </c>
      <c r="E24" s="78"/>
      <c r="F24" s="78"/>
      <c r="G24" s="78"/>
      <c r="H24" s="78"/>
      <c r="I24" s="78"/>
      <c r="J24" s="76"/>
      <c r="K24" s="136" t="str">
        <f t="shared" si="0"/>
        <v>SUP</v>
      </c>
    </row>
    <row r="25" spans="1:11" s="44" customFormat="1" ht="57" x14ac:dyDescent="0.3">
      <c r="A25" s="128"/>
      <c r="B25" s="129" t="s">
        <v>1589</v>
      </c>
      <c r="C25" s="138" t="s">
        <v>1218</v>
      </c>
      <c r="D25" s="78" t="s">
        <v>110</v>
      </c>
      <c r="E25" s="78"/>
      <c r="F25" s="78"/>
      <c r="G25" s="78"/>
      <c r="H25" s="78"/>
      <c r="I25" s="78"/>
      <c r="J25" s="76"/>
      <c r="K25" s="136" t="str">
        <f t="shared" si="0"/>
        <v>SUP</v>
      </c>
    </row>
    <row r="26" spans="1:11" s="44" customFormat="1" ht="71.25" x14ac:dyDescent="0.3">
      <c r="A26" s="128"/>
      <c r="B26" s="129" t="s">
        <v>1590</v>
      </c>
      <c r="C26" s="138" t="s">
        <v>345</v>
      </c>
      <c r="D26" s="78" t="s">
        <v>110</v>
      </c>
      <c r="E26" s="78"/>
      <c r="F26" s="78"/>
      <c r="G26" s="78"/>
      <c r="H26" s="78"/>
      <c r="I26" s="78"/>
      <c r="J26" s="76"/>
      <c r="K26" s="136" t="str">
        <f t="shared" si="0"/>
        <v>SUP</v>
      </c>
    </row>
    <row r="27" spans="1:11" s="44" customFormat="1" ht="42.75" x14ac:dyDescent="0.3">
      <c r="A27" s="128"/>
      <c r="B27" s="129" t="s">
        <v>1591</v>
      </c>
      <c r="C27" s="138" t="s">
        <v>346</v>
      </c>
      <c r="D27" s="78" t="s">
        <v>110</v>
      </c>
      <c r="E27" s="78"/>
      <c r="F27" s="78"/>
      <c r="G27" s="78"/>
      <c r="H27" s="78"/>
      <c r="I27" s="78"/>
      <c r="J27" s="76"/>
      <c r="K27" s="136" t="str">
        <f t="shared" si="0"/>
        <v>SUP</v>
      </c>
    </row>
    <row r="28" spans="1:11" s="44" customFormat="1" ht="57" x14ac:dyDescent="0.3">
      <c r="A28" s="128"/>
      <c r="B28" s="129" t="s">
        <v>1592</v>
      </c>
      <c r="C28" s="138" t="s">
        <v>347</v>
      </c>
      <c r="D28" s="78"/>
      <c r="E28" s="78"/>
      <c r="F28" s="78"/>
      <c r="G28" s="78"/>
      <c r="H28" s="78"/>
      <c r="I28" s="78" t="s">
        <v>110</v>
      </c>
      <c r="J28" s="76" t="s">
        <v>2622</v>
      </c>
      <c r="K28" s="136" t="str">
        <f t="shared" si="0"/>
        <v>NS</v>
      </c>
    </row>
    <row r="29" spans="1:11" s="44" customFormat="1" ht="71.25" x14ac:dyDescent="0.3">
      <c r="A29" s="128"/>
      <c r="B29" s="129" t="s">
        <v>1593</v>
      </c>
      <c r="C29" s="138" t="s">
        <v>348</v>
      </c>
      <c r="D29" s="78"/>
      <c r="E29" s="78"/>
      <c r="F29" s="78" t="s">
        <v>110</v>
      </c>
      <c r="G29" s="78"/>
      <c r="H29" s="78"/>
      <c r="I29" s="78"/>
      <c r="J29" s="76" t="s">
        <v>2623</v>
      </c>
      <c r="K29" s="136" t="str">
        <f t="shared" si="0"/>
        <v>3RD</v>
      </c>
    </row>
    <row r="30" spans="1:11" s="44" customFormat="1" ht="71.25" x14ac:dyDescent="0.3">
      <c r="A30" s="128"/>
      <c r="B30" s="129" t="s">
        <v>1594</v>
      </c>
      <c r="C30" s="138" t="s">
        <v>349</v>
      </c>
      <c r="D30" s="78"/>
      <c r="E30" s="78" t="s">
        <v>110</v>
      </c>
      <c r="F30" s="78"/>
      <c r="G30" s="78"/>
      <c r="H30" s="78"/>
      <c r="I30" s="78"/>
      <c r="J30" s="76" t="s">
        <v>2617</v>
      </c>
      <c r="K30" s="136" t="str">
        <f t="shared" si="0"/>
        <v>MOD</v>
      </c>
    </row>
    <row r="31" spans="1:11" s="44" customFormat="1" ht="42.75" x14ac:dyDescent="0.3">
      <c r="A31" s="128"/>
      <c r="B31" s="129" t="s">
        <v>1595</v>
      </c>
      <c r="C31" s="138" t="s">
        <v>350</v>
      </c>
      <c r="D31" s="78" t="s">
        <v>110</v>
      </c>
      <c r="E31" s="78"/>
      <c r="F31" s="78"/>
      <c r="G31" s="78"/>
      <c r="H31" s="78"/>
      <c r="I31" s="78"/>
      <c r="J31" s="76"/>
      <c r="K31" s="136" t="str">
        <f t="shared" si="0"/>
        <v>SUP</v>
      </c>
    </row>
    <row r="32" spans="1:11" s="44" customFormat="1" ht="42.75" x14ac:dyDescent="0.3">
      <c r="A32" s="128"/>
      <c r="B32" s="129" t="s">
        <v>1596</v>
      </c>
      <c r="C32" s="138" t="s">
        <v>1219</v>
      </c>
      <c r="D32" s="78" t="s">
        <v>110</v>
      </c>
      <c r="E32" s="78"/>
      <c r="F32" s="78"/>
      <c r="G32" s="78"/>
      <c r="H32" s="78"/>
      <c r="I32" s="78"/>
      <c r="J32" s="76"/>
      <c r="K32" s="136" t="str">
        <f t="shared" si="0"/>
        <v>SUP</v>
      </c>
    </row>
    <row r="33" spans="1:11" s="44" customFormat="1" ht="99.75" x14ac:dyDescent="0.3">
      <c r="A33" s="128"/>
      <c r="B33" s="129" t="s">
        <v>1597</v>
      </c>
      <c r="C33" s="138" t="s">
        <v>351</v>
      </c>
      <c r="D33" s="78" t="s">
        <v>110</v>
      </c>
      <c r="E33" s="78"/>
      <c r="F33" s="78"/>
      <c r="G33" s="78"/>
      <c r="H33" s="78"/>
      <c r="I33" s="78"/>
      <c r="J33" s="76"/>
      <c r="K33" s="136" t="str">
        <f t="shared" si="0"/>
        <v>SUP</v>
      </c>
    </row>
    <row r="34" spans="1:11" s="44" customFormat="1" ht="57" x14ac:dyDescent="0.3">
      <c r="A34" s="128"/>
      <c r="B34" s="129" t="s">
        <v>1598</v>
      </c>
      <c r="C34" s="138" t="s">
        <v>352</v>
      </c>
      <c r="D34" s="78" t="s">
        <v>110</v>
      </c>
      <c r="E34" s="78"/>
      <c r="F34" s="78"/>
      <c r="G34" s="78"/>
      <c r="H34" s="78"/>
      <c r="I34" s="78"/>
      <c r="J34" s="76"/>
      <c r="K34" s="136" t="str">
        <f t="shared" si="0"/>
        <v>SUP</v>
      </c>
    </row>
    <row r="35" spans="1:11" s="44" customFormat="1" ht="71.25" x14ac:dyDescent="0.3">
      <c r="A35" s="128"/>
      <c r="B35" s="129" t="s">
        <v>1599</v>
      </c>
      <c r="C35" s="138" t="s">
        <v>353</v>
      </c>
      <c r="D35" s="78" t="s">
        <v>110</v>
      </c>
      <c r="E35" s="78"/>
      <c r="F35" s="78"/>
      <c r="G35" s="78"/>
      <c r="H35" s="78"/>
      <c r="I35" s="78"/>
      <c r="J35" s="76"/>
      <c r="K35" s="136" t="str">
        <f t="shared" si="0"/>
        <v>SUP</v>
      </c>
    </row>
    <row r="36" spans="1:11" s="44" customFormat="1" x14ac:dyDescent="0.3">
      <c r="A36" s="128" t="s">
        <v>110</v>
      </c>
      <c r="B36" s="129" t="s">
        <v>1599</v>
      </c>
      <c r="C36" s="138" t="s">
        <v>354</v>
      </c>
      <c r="D36" s="78"/>
      <c r="E36" s="78"/>
      <c r="F36" s="78"/>
      <c r="G36" s="78"/>
      <c r="H36" s="78"/>
      <c r="I36" s="78"/>
      <c r="J36" s="76"/>
      <c r="K36" s="136" t="str">
        <f t="shared" si="0"/>
        <v/>
      </c>
    </row>
    <row r="37" spans="1:11" s="44" customFormat="1" ht="99.75" x14ac:dyDescent="0.3">
      <c r="A37" s="128"/>
      <c r="B37" s="129" t="s">
        <v>1600</v>
      </c>
      <c r="C37" s="138" t="s">
        <v>355</v>
      </c>
      <c r="D37" s="78" t="s">
        <v>110</v>
      </c>
      <c r="E37" s="78"/>
      <c r="F37" s="78"/>
      <c r="G37" s="78"/>
      <c r="H37" s="78"/>
      <c r="I37" s="78"/>
      <c r="J37" s="76"/>
      <c r="K37" s="136" t="str">
        <f t="shared" si="0"/>
        <v>SUP</v>
      </c>
    </row>
    <row r="38" spans="1:11" s="44" customFormat="1" ht="28.5" x14ac:dyDescent="0.3">
      <c r="A38" s="128"/>
      <c r="B38" s="129" t="s">
        <v>1601</v>
      </c>
      <c r="C38" s="138" t="s">
        <v>356</v>
      </c>
      <c r="D38" s="78" t="s">
        <v>110</v>
      </c>
      <c r="E38" s="78"/>
      <c r="F38" s="78"/>
      <c r="G38" s="78"/>
      <c r="H38" s="78"/>
      <c r="I38" s="78"/>
      <c r="J38" s="76"/>
      <c r="K38" s="136" t="str">
        <f t="shared" si="0"/>
        <v>SUP</v>
      </c>
    </row>
    <row r="39" spans="1:11" s="44" customFormat="1" ht="85.5" x14ac:dyDescent="0.3">
      <c r="A39" s="128"/>
      <c r="B39" s="129" t="s">
        <v>1602</v>
      </c>
      <c r="C39" s="138" t="s">
        <v>1220</v>
      </c>
      <c r="D39" s="78" t="s">
        <v>110</v>
      </c>
      <c r="E39" s="78"/>
      <c r="F39" s="78"/>
      <c r="G39" s="78"/>
      <c r="H39" s="78"/>
      <c r="I39" s="78"/>
      <c r="J39" s="76"/>
      <c r="K39" s="136" t="str">
        <f t="shared" si="0"/>
        <v>SUP</v>
      </c>
    </row>
    <row r="40" spans="1:11" s="44" customFormat="1" x14ac:dyDescent="0.3">
      <c r="A40" s="128" t="s">
        <v>110</v>
      </c>
      <c r="B40" s="129" t="s">
        <v>1602</v>
      </c>
      <c r="C40" s="138" t="s">
        <v>357</v>
      </c>
      <c r="D40" s="78"/>
      <c r="E40" s="78"/>
      <c r="F40" s="78"/>
      <c r="G40" s="78"/>
      <c r="H40" s="78"/>
      <c r="I40" s="78"/>
      <c r="J40" s="76"/>
      <c r="K40" s="136" t="str">
        <f t="shared" si="0"/>
        <v/>
      </c>
    </row>
    <row r="41" spans="1:11" s="44" customFormat="1" ht="71.25" x14ac:dyDescent="0.3">
      <c r="A41" s="128"/>
      <c r="B41" s="129" t="s">
        <v>1603</v>
      </c>
      <c r="C41" s="138" t="s">
        <v>1221</v>
      </c>
      <c r="D41" s="78" t="s">
        <v>110</v>
      </c>
      <c r="E41" s="78"/>
      <c r="F41" s="78"/>
      <c r="G41" s="78"/>
      <c r="H41" s="78"/>
      <c r="I41" s="78"/>
      <c r="J41" s="76" t="s">
        <v>2597</v>
      </c>
      <c r="K41" s="136" t="str">
        <f t="shared" si="0"/>
        <v>SUP</v>
      </c>
    </row>
    <row r="42" spans="1:11" s="44" customFormat="1" ht="42.75" x14ac:dyDescent="0.3">
      <c r="A42" s="128"/>
      <c r="B42" s="129" t="s">
        <v>1604</v>
      </c>
      <c r="C42" s="138" t="s">
        <v>1222</v>
      </c>
      <c r="D42" s="78"/>
      <c r="E42" s="78"/>
      <c r="F42" s="78" t="s">
        <v>110</v>
      </c>
      <c r="G42" s="78"/>
      <c r="H42" s="78"/>
      <c r="I42" s="78"/>
      <c r="J42" s="76" t="s">
        <v>2624</v>
      </c>
      <c r="K42" s="136" t="str">
        <f t="shared" si="0"/>
        <v/>
      </c>
    </row>
    <row r="43" spans="1:11" s="44" customFormat="1" ht="171" x14ac:dyDescent="0.3">
      <c r="A43" s="128"/>
      <c r="B43" s="129" t="s">
        <v>1605</v>
      </c>
      <c r="C43" s="138" t="s">
        <v>358</v>
      </c>
      <c r="D43" s="78" t="s">
        <v>110</v>
      </c>
      <c r="E43" s="78"/>
      <c r="F43" s="78"/>
      <c r="G43" s="78"/>
      <c r="H43" s="78"/>
      <c r="I43" s="78"/>
      <c r="J43" s="76" t="s">
        <v>2597</v>
      </c>
      <c r="K43" s="136" t="str">
        <f t="shared" si="0"/>
        <v>SUP</v>
      </c>
    </row>
    <row r="44" spans="1:11" s="44" customFormat="1" ht="42.75" x14ac:dyDescent="0.3">
      <c r="A44" s="128"/>
      <c r="B44" s="129" t="s">
        <v>1606</v>
      </c>
      <c r="C44" s="138" t="s">
        <v>1223</v>
      </c>
      <c r="D44" s="78"/>
      <c r="E44" s="78" t="s">
        <v>110</v>
      </c>
      <c r="F44" s="78"/>
      <c r="G44" s="78"/>
      <c r="H44" s="78"/>
      <c r="I44" s="78"/>
      <c r="J44" s="84" t="s">
        <v>2587</v>
      </c>
      <c r="K44" s="136" t="str">
        <f t="shared" si="0"/>
        <v>MOD</v>
      </c>
    </row>
    <row r="45" spans="1:11" s="44" customFormat="1" ht="42.75" x14ac:dyDescent="0.3">
      <c r="A45" s="128"/>
      <c r="B45" s="129" t="s">
        <v>1607</v>
      </c>
      <c r="C45" s="138" t="s">
        <v>1224</v>
      </c>
      <c r="D45" s="78" t="s">
        <v>110</v>
      </c>
      <c r="E45" s="78"/>
      <c r="F45" s="78"/>
      <c r="G45" s="78"/>
      <c r="H45" s="78"/>
      <c r="I45" s="78"/>
      <c r="J45" s="76"/>
      <c r="K45" s="136" t="str">
        <f t="shared" si="0"/>
        <v>SUP</v>
      </c>
    </row>
    <row r="46" spans="1:11" s="44" customFormat="1" ht="71.25" x14ac:dyDescent="0.3">
      <c r="A46" s="128"/>
      <c r="B46" s="129" t="s">
        <v>1608</v>
      </c>
      <c r="C46" s="138" t="s">
        <v>1225</v>
      </c>
      <c r="D46" s="78" t="s">
        <v>110</v>
      </c>
      <c r="E46" s="78"/>
      <c r="F46" s="78"/>
      <c r="G46" s="78"/>
      <c r="H46" s="78"/>
      <c r="I46" s="78"/>
      <c r="J46" s="76"/>
      <c r="K46" s="136" t="str">
        <f t="shared" si="0"/>
        <v/>
      </c>
    </row>
    <row r="47" spans="1:11" hidden="1" x14ac:dyDescent="0.2"/>
    <row r="48" spans="1:11"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sheetData>
  <sheetProtection algorithmName="SHA-512" hashValue="sA8Hd31d+LZ62B6yJK49M0QyDxd5XuTde07FjyzSenxhuS02Cof1ODpXxK5CS+p75KYW8H/o54jhr2loJCiHGQ==" saltValue="eSBUtDpAH8bf1xZvQkK+zA==" spinCount="100000" sheet="1"/>
  <mergeCells count="4">
    <mergeCell ref="J4:J5"/>
    <mergeCell ref="D3:I3"/>
    <mergeCell ref="A4:C5"/>
    <mergeCell ref="D4:I5"/>
  </mergeCells>
  <conditionalFormatting sqref="A7:A46">
    <cfRule type="expression" dxfId="1305" priority="177">
      <formula>A7="x"</formula>
    </cfRule>
  </conditionalFormatting>
  <conditionalFormatting sqref="B7:B46">
    <cfRule type="expression" dxfId="1304" priority="153">
      <formula>A7="x"</formula>
    </cfRule>
    <cfRule type="expression" dxfId="1303" priority="176">
      <formula>RIGHT(C7,1)=":"</formula>
    </cfRule>
  </conditionalFormatting>
  <conditionalFormatting sqref="E7:K15 E17:K20 E16:I16 K16 E22:K28 E21:I21 K21 E31:K40 E29 K29 F30:K30 E45:K46 E41:I41 E42 F44:I44 K41:K44">
    <cfRule type="expression" dxfId="1302" priority="163">
      <formula>$A7="x"</formula>
    </cfRule>
    <cfRule type="expression" dxfId="1301" priority="170">
      <formula>RIGHT($C7,1)=":"</formula>
    </cfRule>
  </conditionalFormatting>
  <conditionalFormatting sqref="D7:D29 D44 D32:D42">
    <cfRule type="expression" dxfId="1300" priority="155">
      <formula>A7="x"</formula>
    </cfRule>
    <cfRule type="expression" dxfId="1299" priority="156">
      <formula>RIGHT(C7,1)=":"</formula>
    </cfRule>
  </conditionalFormatting>
  <conditionalFormatting sqref="D7:J15 D16:I16 D17:J20 D21:I21 D22:J28 D29:E29 E31:J31 F30:J30 D41:I41 D42:E42 D44 F44:I44 E45:J46 D32:J40">
    <cfRule type="expression" dxfId="1298" priority="162">
      <formula>$K7="Invalid"</formula>
    </cfRule>
  </conditionalFormatting>
  <conditionalFormatting sqref="D7:I28 D29:E29 E31:I31 F30:I30 D42:E42 D44 F44:I44 E45:I46 D32:I41">
    <cfRule type="expression" dxfId="1297" priority="161">
      <formula>AND($K7="Invalid",D7="x")</formula>
    </cfRule>
  </conditionalFormatting>
  <conditionalFormatting sqref="K7:K46">
    <cfRule type="cellIs" dxfId="1296" priority="154" operator="equal">
      <formula>"Invalid"</formula>
    </cfRule>
  </conditionalFormatting>
  <conditionalFormatting sqref="C7:C46">
    <cfRule type="expression" dxfId="1295" priority="4679">
      <formula>A7="x"</formula>
    </cfRule>
    <cfRule type="expression" dxfId="1294" priority="4680">
      <formula>RIGHT(C7,1)=":"</formula>
    </cfRule>
    <cfRule type="expression" dxfId="1293" priority="4681">
      <formula>#REF!="D"</formula>
    </cfRule>
    <cfRule type="expression" dxfId="1292" priority="4682">
      <formula>#REF!="A"</formula>
    </cfRule>
    <cfRule type="expression" dxfId="1291" priority="4683">
      <formula>#REF!="E"</formula>
    </cfRule>
  </conditionalFormatting>
  <conditionalFormatting sqref="F16">
    <cfRule type="expression" dxfId="1290" priority="132">
      <formula>C16="x"</formula>
    </cfRule>
    <cfRule type="expression" dxfId="1289" priority="133">
      <formula>RIGHT(E16,1)=":"</formula>
    </cfRule>
  </conditionalFormatting>
  <conditionalFormatting sqref="J16">
    <cfRule type="expression" dxfId="1288" priority="130">
      <formula>$A16="x"</formula>
    </cfRule>
    <cfRule type="expression" dxfId="1287" priority="131">
      <formula>RIGHT($C16,1)=":"</formula>
    </cfRule>
  </conditionalFormatting>
  <conditionalFormatting sqref="J16">
    <cfRule type="expression" dxfId="1286" priority="129">
      <formula>$K16="Invalid"</formula>
    </cfRule>
  </conditionalFormatting>
  <conditionalFormatting sqref="J21">
    <cfRule type="expression" dxfId="1285" priority="127">
      <formula>$A21="x"</formula>
    </cfRule>
    <cfRule type="expression" dxfId="1284" priority="128">
      <formula>RIGHT($C21,1)=":"</formula>
    </cfRule>
  </conditionalFormatting>
  <conditionalFormatting sqref="J21">
    <cfRule type="expression" dxfId="1283" priority="126">
      <formula>$K21="Invalid"</formula>
    </cfRule>
  </conditionalFormatting>
  <conditionalFormatting sqref="I28">
    <cfRule type="expression" dxfId="1282" priority="124">
      <formula>F28="x"</formula>
    </cfRule>
    <cfRule type="expression" dxfId="1281" priority="125">
      <formula>RIGHT(H28,1)=":"</formula>
    </cfRule>
  </conditionalFormatting>
  <conditionalFormatting sqref="F29:I29">
    <cfRule type="expression" dxfId="1280" priority="122">
      <formula>$A29="x"</formula>
    </cfRule>
    <cfRule type="expression" dxfId="1279" priority="123">
      <formula>RIGHT($C29,1)=":"</formula>
    </cfRule>
  </conditionalFormatting>
  <conditionalFormatting sqref="F29:I29">
    <cfRule type="expression" dxfId="1278" priority="121">
      <formula>$K29="Invalid"</formula>
    </cfRule>
  </conditionalFormatting>
  <conditionalFormatting sqref="F29:I29">
    <cfRule type="expression" dxfId="1277" priority="120">
      <formula>AND($K29="Invalid",F29="x")</formula>
    </cfRule>
  </conditionalFormatting>
  <conditionalFormatting sqref="F29">
    <cfRule type="expression" dxfId="1276" priority="118">
      <formula>C29="x"</formula>
    </cfRule>
    <cfRule type="expression" dxfId="1275" priority="119">
      <formula>RIGHT(E29,1)=":"</formula>
    </cfRule>
  </conditionalFormatting>
  <conditionalFormatting sqref="J29">
    <cfRule type="expression" dxfId="1274" priority="116">
      <formula>$A29="x"</formula>
    </cfRule>
    <cfRule type="expression" dxfId="1273" priority="117">
      <formula>RIGHT($C29,1)=":"</formula>
    </cfRule>
  </conditionalFormatting>
  <conditionalFormatting sqref="J29">
    <cfRule type="expression" dxfId="1272" priority="115">
      <formula>$K29="Invalid"</formula>
    </cfRule>
  </conditionalFormatting>
  <conditionalFormatting sqref="D30">
    <cfRule type="expression" dxfId="1271" priority="113">
      <formula>$A30="x"</formula>
    </cfRule>
    <cfRule type="expression" dxfId="1270" priority="114">
      <formula>RIGHT($C30,1)=":"</formula>
    </cfRule>
  </conditionalFormatting>
  <conditionalFormatting sqref="D30">
    <cfRule type="expression" dxfId="1269" priority="112">
      <formula>$K30="Invalid"</formula>
    </cfRule>
  </conditionalFormatting>
  <conditionalFormatting sqref="D30">
    <cfRule type="expression" dxfId="1268" priority="111">
      <formula>AND($K30="Invalid",D30="x")</formula>
    </cfRule>
  </conditionalFormatting>
  <conditionalFormatting sqref="D30">
    <cfRule type="expression" dxfId="1267" priority="109">
      <formula>A30="x"</formula>
    </cfRule>
    <cfRule type="expression" dxfId="1266" priority="110">
      <formula>RIGHT(C30,1)=":"</formula>
    </cfRule>
  </conditionalFormatting>
  <conditionalFormatting sqref="D31">
    <cfRule type="expression" dxfId="1265" priority="107">
      <formula>$A31="x"</formula>
    </cfRule>
    <cfRule type="expression" dxfId="1264" priority="108">
      <formula>RIGHT($C31,1)=":"</formula>
    </cfRule>
  </conditionalFormatting>
  <conditionalFormatting sqref="D31">
    <cfRule type="expression" dxfId="1263" priority="106">
      <formula>$K31="Invalid"</formula>
    </cfRule>
  </conditionalFormatting>
  <conditionalFormatting sqref="D31">
    <cfRule type="expression" dxfId="1262" priority="105">
      <formula>AND($K31="Invalid",D31="x")</formula>
    </cfRule>
  </conditionalFormatting>
  <conditionalFormatting sqref="D31">
    <cfRule type="expression" dxfId="1261" priority="103">
      <formula>A31="x"</formula>
    </cfRule>
    <cfRule type="expression" dxfId="1260" priority="104">
      <formula>RIGHT(C31,1)=":"</formula>
    </cfRule>
  </conditionalFormatting>
  <conditionalFormatting sqref="E30">
    <cfRule type="expression" dxfId="1259" priority="101">
      <formula>$A30="x"</formula>
    </cfRule>
    <cfRule type="expression" dxfId="1258" priority="102">
      <formula>RIGHT($C30,1)=":"</formula>
    </cfRule>
  </conditionalFormatting>
  <conditionalFormatting sqref="E30">
    <cfRule type="expression" dxfId="1257" priority="100">
      <formula>$K30="Invalid"</formula>
    </cfRule>
  </conditionalFormatting>
  <conditionalFormatting sqref="E30">
    <cfRule type="expression" dxfId="1256" priority="99">
      <formula>AND($K30="Invalid",E30="x")</formula>
    </cfRule>
  </conditionalFormatting>
  <conditionalFormatting sqref="E30">
    <cfRule type="expression" dxfId="1255" priority="97">
      <formula>B30="x"</formula>
    </cfRule>
    <cfRule type="expression" dxfId="1254" priority="98">
      <formula>RIGHT(D30,1)=":"</formula>
    </cfRule>
  </conditionalFormatting>
  <conditionalFormatting sqref="D32">
    <cfRule type="expression" dxfId="1253" priority="95">
      <formula>$A32="x"</formula>
    </cfRule>
    <cfRule type="expression" dxfId="1252" priority="96">
      <formula>RIGHT($C32,1)=":"</formula>
    </cfRule>
  </conditionalFormatting>
  <conditionalFormatting sqref="D32">
    <cfRule type="expression" dxfId="1251" priority="94">
      <formula>$K32="Invalid"</formula>
    </cfRule>
  </conditionalFormatting>
  <conditionalFormatting sqref="D32">
    <cfRule type="expression" dxfId="1250" priority="93">
      <formula>AND($K32="Invalid",D32="x")</formula>
    </cfRule>
  </conditionalFormatting>
  <conditionalFormatting sqref="D32">
    <cfRule type="expression" dxfId="1249" priority="91">
      <formula>A32="x"</formula>
    </cfRule>
    <cfRule type="expression" dxfId="1248" priority="92">
      <formula>RIGHT(C32,1)=":"</formula>
    </cfRule>
  </conditionalFormatting>
  <conditionalFormatting sqref="D33">
    <cfRule type="expression" dxfId="1247" priority="89">
      <formula>$A33="x"</formula>
    </cfRule>
    <cfRule type="expression" dxfId="1246" priority="90">
      <formula>RIGHT($C33,1)=":"</formula>
    </cfRule>
  </conditionalFormatting>
  <conditionalFormatting sqref="D33">
    <cfRule type="expression" dxfId="1245" priority="88">
      <formula>$K33="Invalid"</formula>
    </cfRule>
  </conditionalFormatting>
  <conditionalFormatting sqref="D33">
    <cfRule type="expression" dxfId="1244" priority="87">
      <formula>AND($K33="Invalid",D33="x")</formula>
    </cfRule>
  </conditionalFormatting>
  <conditionalFormatting sqref="D33">
    <cfRule type="expression" dxfId="1243" priority="85">
      <formula>A33="x"</formula>
    </cfRule>
    <cfRule type="expression" dxfId="1242" priority="86">
      <formula>RIGHT(C33,1)=":"</formula>
    </cfRule>
  </conditionalFormatting>
  <conditionalFormatting sqref="D34">
    <cfRule type="expression" dxfId="1241" priority="83">
      <formula>$A34="x"</formula>
    </cfRule>
    <cfRule type="expression" dxfId="1240" priority="84">
      <formula>RIGHT($C34,1)=":"</formula>
    </cfRule>
  </conditionalFormatting>
  <conditionalFormatting sqref="D34">
    <cfRule type="expression" dxfId="1239" priority="82">
      <formula>$K34="Invalid"</formula>
    </cfRule>
  </conditionalFormatting>
  <conditionalFormatting sqref="D34">
    <cfRule type="expression" dxfId="1238" priority="81">
      <formula>AND($K34="Invalid",D34="x")</formula>
    </cfRule>
  </conditionalFormatting>
  <conditionalFormatting sqref="D34">
    <cfRule type="expression" dxfId="1237" priority="79">
      <formula>A34="x"</formula>
    </cfRule>
    <cfRule type="expression" dxfId="1236" priority="80">
      <formula>RIGHT(C34,1)=":"</formula>
    </cfRule>
  </conditionalFormatting>
  <conditionalFormatting sqref="D37:D39">
    <cfRule type="expression" dxfId="1235" priority="77">
      <formula>$A37="x"</formula>
    </cfRule>
    <cfRule type="expression" dxfId="1234" priority="78">
      <formula>RIGHT($C37,1)=":"</formula>
    </cfRule>
  </conditionalFormatting>
  <conditionalFormatting sqref="D37:D39">
    <cfRule type="expression" dxfId="1233" priority="76">
      <formula>$K37="Invalid"</formula>
    </cfRule>
  </conditionalFormatting>
  <conditionalFormatting sqref="D37:D39">
    <cfRule type="expression" dxfId="1232" priority="75">
      <formula>AND($K37="Invalid",D37="x")</formula>
    </cfRule>
  </conditionalFormatting>
  <conditionalFormatting sqref="D37:D39">
    <cfRule type="expression" dxfId="1231" priority="73">
      <formula>A37="x"</formula>
    </cfRule>
    <cfRule type="expression" dxfId="1230" priority="74">
      <formula>RIGHT(C37,1)=":"</formula>
    </cfRule>
  </conditionalFormatting>
  <conditionalFormatting sqref="J41">
    <cfRule type="expression" dxfId="1229" priority="71">
      <formula>$A41="x"</formula>
    </cfRule>
    <cfRule type="expression" dxfId="1228" priority="72">
      <formula>RIGHT($C41,1)=":"</formula>
    </cfRule>
  </conditionalFormatting>
  <conditionalFormatting sqref="J41">
    <cfRule type="expression" dxfId="1227" priority="70">
      <formula>$K41="Invalid"</formula>
    </cfRule>
  </conditionalFormatting>
  <conditionalFormatting sqref="D41">
    <cfRule type="expression" dxfId="1226" priority="68">
      <formula>$A41="x"</formula>
    </cfRule>
    <cfRule type="expression" dxfId="1225" priority="69">
      <formula>RIGHT($C41,1)=":"</formula>
    </cfRule>
  </conditionalFormatting>
  <conditionalFormatting sqref="D41">
    <cfRule type="expression" dxfId="1224" priority="67">
      <formula>$K41="Invalid"</formula>
    </cfRule>
  </conditionalFormatting>
  <conditionalFormatting sqref="D41">
    <cfRule type="expression" dxfId="1223" priority="66">
      <formula>AND($K41="Invalid",D41="x")</formula>
    </cfRule>
  </conditionalFormatting>
  <conditionalFormatting sqref="D41">
    <cfRule type="expression" dxfId="1222" priority="64">
      <formula>A41="x"</formula>
    </cfRule>
    <cfRule type="expression" dxfId="1221" priority="65">
      <formula>RIGHT(C41,1)=":"</formula>
    </cfRule>
  </conditionalFormatting>
  <conditionalFormatting sqref="F42:I42">
    <cfRule type="expression" dxfId="1220" priority="62">
      <formula>$A42="x"</formula>
    </cfRule>
    <cfRule type="expression" dxfId="1219" priority="63">
      <formula>RIGHT($C42,1)=":"</formula>
    </cfRule>
  </conditionalFormatting>
  <conditionalFormatting sqref="F42:I42">
    <cfRule type="expression" dxfId="1218" priority="61">
      <formula>$K42="Invalid"</formula>
    </cfRule>
  </conditionalFormatting>
  <conditionalFormatting sqref="F42:I42">
    <cfRule type="expression" dxfId="1217" priority="60">
      <formula>AND($K42="Invalid",F42="x")</formula>
    </cfRule>
  </conditionalFormatting>
  <conditionalFormatting sqref="F42">
    <cfRule type="expression" dxfId="1216" priority="58">
      <formula>C42="x"</formula>
    </cfRule>
    <cfRule type="expression" dxfId="1215" priority="59">
      <formula>RIGHT(E42,1)=":"</formula>
    </cfRule>
  </conditionalFormatting>
  <conditionalFormatting sqref="J42">
    <cfRule type="expression" dxfId="1214" priority="56">
      <formula>$A42="x"</formula>
    </cfRule>
    <cfRule type="expression" dxfId="1213" priority="57">
      <formula>RIGHT($C42,1)=":"</formula>
    </cfRule>
  </conditionalFormatting>
  <conditionalFormatting sqref="J42">
    <cfRule type="expression" dxfId="1212" priority="55">
      <formula>$K42="Invalid"</formula>
    </cfRule>
  </conditionalFormatting>
  <conditionalFormatting sqref="E43:I43">
    <cfRule type="expression" dxfId="1211" priority="53">
      <formula>$A43="x"</formula>
    </cfRule>
    <cfRule type="expression" dxfId="1210" priority="54">
      <formula>RIGHT($C43,1)=":"</formula>
    </cfRule>
  </conditionalFormatting>
  <conditionalFormatting sqref="D43">
    <cfRule type="expression" dxfId="1209" priority="49">
      <formula>A43="x"</formula>
    </cfRule>
    <cfRule type="expression" dxfId="1208" priority="50">
      <formula>RIGHT(C43,1)=":"</formula>
    </cfRule>
  </conditionalFormatting>
  <conditionalFormatting sqref="D43:I43">
    <cfRule type="expression" dxfId="1207" priority="52">
      <formula>$K43="Invalid"</formula>
    </cfRule>
  </conditionalFormatting>
  <conditionalFormatting sqref="D43:I43">
    <cfRule type="expression" dxfId="1206" priority="51">
      <formula>AND($K43="Invalid",D43="x")</formula>
    </cfRule>
  </conditionalFormatting>
  <conditionalFormatting sqref="J43">
    <cfRule type="expression" dxfId="1205" priority="47">
      <formula>$A43="x"</formula>
    </cfRule>
    <cfRule type="expression" dxfId="1204" priority="48">
      <formula>RIGHT($C43,1)=":"</formula>
    </cfRule>
  </conditionalFormatting>
  <conditionalFormatting sqref="J43">
    <cfRule type="expression" dxfId="1203" priority="46">
      <formula>$K43="Invalid"</formula>
    </cfRule>
  </conditionalFormatting>
  <conditionalFormatting sqref="D43">
    <cfRule type="expression" dxfId="1202" priority="44">
      <formula>$A43="x"</formula>
    </cfRule>
    <cfRule type="expression" dxfId="1201" priority="45">
      <formula>RIGHT($C43,1)=":"</formula>
    </cfRule>
  </conditionalFormatting>
  <conditionalFormatting sqref="D43">
    <cfRule type="expression" dxfId="1200" priority="43">
      <formula>$K43="Invalid"</formula>
    </cfRule>
  </conditionalFormatting>
  <conditionalFormatting sqref="D43">
    <cfRule type="expression" dxfId="1199" priority="42">
      <formula>AND($K43="Invalid",D43="x")</formula>
    </cfRule>
  </conditionalFormatting>
  <conditionalFormatting sqref="D43">
    <cfRule type="expression" dxfId="1198" priority="40">
      <formula>A43="x"</formula>
    </cfRule>
    <cfRule type="expression" dxfId="1197" priority="41">
      <formula>RIGHT(C43,1)=":"</formula>
    </cfRule>
  </conditionalFormatting>
  <conditionalFormatting sqref="J44">
    <cfRule type="expression" dxfId="1196" priority="38">
      <formula>$A44="x"</formula>
    </cfRule>
    <cfRule type="expression" dxfId="1195" priority="39">
      <formula>RIGHT($C44,1)=":"</formula>
    </cfRule>
  </conditionalFormatting>
  <conditionalFormatting sqref="J44">
    <cfRule type="expression" dxfId="1194" priority="37">
      <formula>$K44="Invalid"</formula>
    </cfRule>
  </conditionalFormatting>
  <conditionalFormatting sqref="E44">
    <cfRule type="expression" dxfId="1193" priority="33">
      <formula>B44="x"</formula>
    </cfRule>
    <cfRule type="expression" dxfId="1192" priority="34">
      <formula>RIGHT(D44,1)=":"</formula>
    </cfRule>
  </conditionalFormatting>
  <conditionalFormatting sqref="E44">
    <cfRule type="expression" dxfId="1191" priority="36">
      <formula>$K44="Invalid"</formula>
    </cfRule>
  </conditionalFormatting>
  <conditionalFormatting sqref="E44">
    <cfRule type="expression" dxfId="1190" priority="35">
      <formula>AND($K44="Invalid",E44="x")</formula>
    </cfRule>
  </conditionalFormatting>
  <conditionalFormatting sqref="E44">
    <cfRule type="expression" dxfId="1189" priority="31">
      <formula>$A44="x"</formula>
    </cfRule>
    <cfRule type="expression" dxfId="1188" priority="32">
      <formula>RIGHT($C44,1)=":"</formula>
    </cfRule>
  </conditionalFormatting>
  <conditionalFormatting sqref="E44">
    <cfRule type="expression" dxfId="1187" priority="30">
      <formula>$K44="Invalid"</formula>
    </cfRule>
  </conditionalFormatting>
  <conditionalFormatting sqref="E44">
    <cfRule type="expression" dxfId="1186" priority="29">
      <formula>AND($K44="Invalid",E44="x")</formula>
    </cfRule>
  </conditionalFormatting>
  <conditionalFormatting sqref="E44">
    <cfRule type="expression" dxfId="1185" priority="27">
      <formula>B44="x"</formula>
    </cfRule>
    <cfRule type="expression" dxfId="1184" priority="28">
      <formula>RIGHT(D44,1)=":"</formula>
    </cfRule>
  </conditionalFormatting>
  <conditionalFormatting sqref="D45">
    <cfRule type="expression" dxfId="1183" priority="23">
      <formula>A45="x"</formula>
    </cfRule>
    <cfRule type="expression" dxfId="1182" priority="24">
      <formula>RIGHT(C45,1)=":"</formula>
    </cfRule>
  </conditionalFormatting>
  <conditionalFormatting sqref="D45">
    <cfRule type="expression" dxfId="1181" priority="26">
      <formula>$K45="Invalid"</formula>
    </cfRule>
  </conditionalFormatting>
  <conditionalFormatting sqref="D45">
    <cfRule type="expression" dxfId="1180" priority="25">
      <formula>AND($K45="Invalid",D45="x")</formula>
    </cfRule>
  </conditionalFormatting>
  <conditionalFormatting sqref="D45">
    <cfRule type="expression" dxfId="1179" priority="21">
      <formula>$A45="x"</formula>
    </cfRule>
    <cfRule type="expression" dxfId="1178" priority="22">
      <formula>RIGHT($C45,1)=":"</formula>
    </cfRule>
  </conditionalFormatting>
  <conditionalFormatting sqref="D45">
    <cfRule type="expression" dxfId="1177" priority="20">
      <formula>$K45="Invalid"</formula>
    </cfRule>
  </conditionalFormatting>
  <conditionalFormatting sqref="D45">
    <cfRule type="expression" dxfId="1176" priority="19">
      <formula>AND($K45="Invalid",D45="x")</formula>
    </cfRule>
  </conditionalFormatting>
  <conditionalFormatting sqref="D45">
    <cfRule type="expression" dxfId="1175" priority="17">
      <formula>A45="x"</formula>
    </cfRule>
    <cfRule type="expression" dxfId="1174" priority="18">
      <formula>RIGHT(C45,1)=":"</formula>
    </cfRule>
  </conditionalFormatting>
  <conditionalFormatting sqref="D35">
    <cfRule type="expression" dxfId="1173" priority="15">
      <formula>$A35="x"</formula>
    </cfRule>
    <cfRule type="expression" dxfId="1172" priority="16">
      <formula>RIGHT($C35,1)=":"</formula>
    </cfRule>
  </conditionalFormatting>
  <conditionalFormatting sqref="D35">
    <cfRule type="expression" dxfId="1171" priority="14">
      <formula>$K35="Invalid"</formula>
    </cfRule>
  </conditionalFormatting>
  <conditionalFormatting sqref="D35">
    <cfRule type="expression" dxfId="1170" priority="13">
      <formula>AND($K35="Invalid",D35="x")</formula>
    </cfRule>
  </conditionalFormatting>
  <conditionalFormatting sqref="D35">
    <cfRule type="expression" dxfId="1169" priority="11">
      <formula>A35="x"</formula>
    </cfRule>
    <cfRule type="expression" dxfId="1168" priority="12">
      <formula>RIGHT(C35,1)=":"</formula>
    </cfRule>
  </conditionalFormatting>
  <conditionalFormatting sqref="D46">
    <cfRule type="expression" dxfId="1167" priority="7">
      <formula>A46="x"</formula>
    </cfRule>
    <cfRule type="expression" dxfId="1166" priority="8">
      <formula>RIGHT(C46,1)=":"</formula>
    </cfRule>
  </conditionalFormatting>
  <conditionalFormatting sqref="D46">
    <cfRule type="expression" dxfId="1165" priority="10">
      <formula>$K46="Invalid"</formula>
    </cfRule>
  </conditionalFormatting>
  <conditionalFormatting sqref="D46">
    <cfRule type="expression" dxfId="1164" priority="9">
      <formula>AND($K46="Invalid",D46="x")</formula>
    </cfRule>
  </conditionalFormatting>
  <conditionalFormatting sqref="D46">
    <cfRule type="expression" dxfId="1163" priority="5">
      <formula>$A46="x"</formula>
    </cfRule>
    <cfRule type="expression" dxfId="1162" priority="6">
      <formula>RIGHT($C46,1)=":"</formula>
    </cfRule>
  </conditionalFormatting>
  <conditionalFormatting sqref="D46">
    <cfRule type="expression" dxfId="1161" priority="4">
      <formula>$K46="Invalid"</formula>
    </cfRule>
  </conditionalFormatting>
  <conditionalFormatting sqref="D46">
    <cfRule type="expression" dxfId="1160" priority="3">
      <formula>AND($K46="Invalid",D46="x")</formula>
    </cfRule>
  </conditionalFormatting>
  <conditionalFormatting sqref="D46">
    <cfRule type="expression" dxfId="1159" priority="1">
      <formula>A46="x"</formula>
    </cfRule>
    <cfRule type="expression" dxfId="1158" priority="2">
      <formula>RIGHT(C46,1)=":"</formula>
    </cfRule>
  </conditionalFormatting>
  <dataValidations count="1">
    <dataValidation type="list" allowBlank="1" showInputMessage="1" showErrorMessage="1" sqref="A7:A46 D7:I46">
      <formula1>"x"</formula1>
    </dataValidation>
  </dataValidations>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K500"/>
  <sheetViews>
    <sheetView showGridLines="0" zoomScale="150" zoomScaleNormal="150" zoomScalePageLayoutView="150" workbookViewId="0">
      <pane ySplit="6" topLeftCell="A39" activePane="bottomLeft" state="frozen"/>
      <selection activeCell="D3" sqref="D3:I3"/>
      <selection pane="bottomLeft" activeCell="J41" sqref="J41"/>
    </sheetView>
  </sheetViews>
  <sheetFormatPr defaultColWidth="0" defaultRowHeight="14.25"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6384" width="9" style="115" hidden="1"/>
  </cols>
  <sheetData>
    <row r="1" spans="1:11" s="114" customFormat="1" ht="18.75" x14ac:dyDescent="0.3">
      <c r="A1" s="114" t="str">
        <f>ClientName</f>
        <v>City of Garden Grove</v>
      </c>
    </row>
    <row r="2" spans="1:11" x14ac:dyDescent="0.2">
      <c r="A2" s="115" t="s">
        <v>82</v>
      </c>
    </row>
    <row r="3" spans="1:11" x14ac:dyDescent="0.2">
      <c r="A3" s="115" t="s">
        <v>359</v>
      </c>
      <c r="C3" s="116"/>
      <c r="D3" s="179" t="s">
        <v>1501</v>
      </c>
      <c r="E3" s="179"/>
      <c r="F3" s="179"/>
      <c r="G3" s="179"/>
      <c r="H3" s="179"/>
      <c r="I3" s="179"/>
    </row>
    <row r="4" spans="1:11" ht="18.600000000000001" customHeight="1" x14ac:dyDescent="0.2">
      <c r="A4" s="177" t="s">
        <v>22</v>
      </c>
      <c r="B4" s="177"/>
      <c r="C4" s="177"/>
      <c r="D4" s="180" t="s">
        <v>94</v>
      </c>
      <c r="E4" s="180"/>
      <c r="F4" s="180"/>
      <c r="G4" s="180"/>
      <c r="H4" s="180"/>
      <c r="I4" s="180"/>
      <c r="J4" s="180" t="s">
        <v>95</v>
      </c>
      <c r="K4" s="117"/>
    </row>
    <row r="5" spans="1:11" ht="18.600000000000001" customHeight="1" x14ac:dyDescent="0.2">
      <c r="A5" s="178"/>
      <c r="B5" s="178"/>
      <c r="C5" s="178"/>
      <c r="D5" s="181"/>
      <c r="E5" s="181"/>
      <c r="F5" s="181"/>
      <c r="G5" s="181"/>
      <c r="H5" s="181"/>
      <c r="I5" s="181"/>
      <c r="J5" s="181"/>
      <c r="K5" s="118"/>
    </row>
    <row r="6" spans="1:11" x14ac:dyDescent="0.2">
      <c r="A6" s="119"/>
      <c r="B6" s="119"/>
      <c r="C6" s="119"/>
      <c r="D6" s="120" t="s">
        <v>58</v>
      </c>
      <c r="E6" s="121" t="s">
        <v>63</v>
      </c>
      <c r="F6" s="122" t="s">
        <v>67</v>
      </c>
      <c r="G6" s="123" t="s">
        <v>72</v>
      </c>
      <c r="H6" s="124" t="s">
        <v>74</v>
      </c>
      <c r="I6" s="125" t="s">
        <v>76</v>
      </c>
      <c r="J6" s="126" t="str">
        <f>IF(COUNTIF(K7:K41,"invalid")=0,"","Please Correct Invalid Responses")</f>
        <v/>
      </c>
      <c r="K6" s="127" t="s">
        <v>98</v>
      </c>
    </row>
    <row r="7" spans="1:11" s="137" customFormat="1" x14ac:dyDescent="0.3">
      <c r="A7" s="128" t="s">
        <v>110</v>
      </c>
      <c r="B7" s="129" t="s">
        <v>359</v>
      </c>
      <c r="C7" s="143" t="s">
        <v>266</v>
      </c>
      <c r="D7" s="131"/>
      <c r="E7" s="131"/>
      <c r="F7" s="131"/>
      <c r="G7" s="131"/>
      <c r="H7" s="131"/>
      <c r="I7" s="131"/>
      <c r="J7" s="132"/>
      <c r="K7" s="136" t="str">
        <f t="shared" ref="K7:K41" si="0">IF(C7="","",
IF(OR(A1="x",RIGHT(C7,1)=":"),"",
IF(COUNTA(D7:I7)&gt;1,"Invalid",
IF(D7="x",$D$6,IF(E7="x",$E$6,IF(F7="x",$F$6,IF(G7="x",$G$6,IF(H7="x",$H$6,IF(I7="x",$I$6,"")))))))))</f>
        <v/>
      </c>
    </row>
    <row r="8" spans="1:11" s="137" customFormat="1" ht="42.75" x14ac:dyDescent="0.3">
      <c r="A8" s="128"/>
      <c r="B8" s="129" t="s">
        <v>1609</v>
      </c>
      <c r="C8" s="138" t="s">
        <v>360</v>
      </c>
      <c r="D8" s="146" t="s">
        <v>110</v>
      </c>
      <c r="E8" s="78"/>
      <c r="F8" s="78"/>
      <c r="G8" s="78"/>
      <c r="H8" s="78"/>
      <c r="I8" s="78"/>
      <c r="J8" s="84"/>
      <c r="K8" s="136" t="str">
        <f t="shared" si="0"/>
        <v>SUP</v>
      </c>
    </row>
    <row r="9" spans="1:11" s="137" customFormat="1" ht="42.75" x14ac:dyDescent="0.3">
      <c r="A9" s="128"/>
      <c r="B9" s="129" t="s">
        <v>1610</v>
      </c>
      <c r="C9" s="138" t="s">
        <v>361</v>
      </c>
      <c r="D9" s="146" t="s">
        <v>110</v>
      </c>
      <c r="E9" s="78"/>
      <c r="F9" s="78"/>
      <c r="G9" s="78"/>
      <c r="H9" s="78"/>
      <c r="I9" s="78"/>
      <c r="J9" s="76"/>
      <c r="K9" s="136" t="str">
        <f t="shared" si="0"/>
        <v>SUP</v>
      </c>
    </row>
    <row r="10" spans="1:11" s="137" customFormat="1" ht="28.5" x14ac:dyDescent="0.3">
      <c r="A10" s="128" t="s">
        <v>110</v>
      </c>
      <c r="B10" s="129" t="s">
        <v>1610</v>
      </c>
      <c r="C10" s="138" t="s">
        <v>362</v>
      </c>
      <c r="D10" s="78"/>
      <c r="E10" s="78"/>
      <c r="F10" s="78"/>
      <c r="G10" s="78"/>
      <c r="H10" s="78"/>
      <c r="I10" s="78"/>
      <c r="J10" s="76"/>
      <c r="K10" s="136" t="str">
        <f t="shared" si="0"/>
        <v/>
      </c>
    </row>
    <row r="11" spans="1:11" s="137" customFormat="1" ht="42.75" x14ac:dyDescent="0.3">
      <c r="A11" s="128"/>
      <c r="B11" s="129" t="s">
        <v>1611</v>
      </c>
      <c r="C11" s="138" t="s">
        <v>363</v>
      </c>
      <c r="D11" s="146"/>
      <c r="E11" s="78"/>
      <c r="F11" s="146" t="s">
        <v>110</v>
      </c>
      <c r="G11" s="78"/>
      <c r="H11" s="78"/>
      <c r="I11" s="78"/>
      <c r="J11" s="76" t="s">
        <v>2638</v>
      </c>
      <c r="K11" s="136" t="str">
        <f t="shared" si="0"/>
        <v>3RD</v>
      </c>
    </row>
    <row r="12" spans="1:11" s="137" customFormat="1" ht="85.5" x14ac:dyDescent="0.3">
      <c r="A12" s="128"/>
      <c r="B12" s="129" t="s">
        <v>1612</v>
      </c>
      <c r="C12" s="138" t="s">
        <v>364</v>
      </c>
      <c r="D12" s="78"/>
      <c r="E12" s="78"/>
      <c r="F12" s="146" t="s">
        <v>110</v>
      </c>
      <c r="G12" s="78"/>
      <c r="H12" s="78"/>
      <c r="I12" s="78"/>
      <c r="J12" s="76" t="s">
        <v>2638</v>
      </c>
      <c r="K12" s="136" t="str">
        <f t="shared" si="0"/>
        <v>3RD</v>
      </c>
    </row>
    <row r="13" spans="1:11" s="137" customFormat="1" ht="28.5" x14ac:dyDescent="0.3">
      <c r="A13" s="128"/>
      <c r="B13" s="129" t="s">
        <v>1613</v>
      </c>
      <c r="C13" s="138" t="s">
        <v>365</v>
      </c>
      <c r="D13" s="146" t="s">
        <v>110</v>
      </c>
      <c r="E13" s="78"/>
      <c r="F13" s="78"/>
      <c r="G13" s="78"/>
      <c r="H13" s="78"/>
      <c r="I13" s="78"/>
      <c r="J13" s="76"/>
      <c r="K13" s="136" t="str">
        <f t="shared" si="0"/>
        <v/>
      </c>
    </row>
    <row r="14" spans="1:11" s="137" customFormat="1" ht="42.75" x14ac:dyDescent="0.3">
      <c r="A14" s="128"/>
      <c r="B14" s="129" t="s">
        <v>1614</v>
      </c>
      <c r="C14" s="138" t="s">
        <v>366</v>
      </c>
      <c r="D14" s="78"/>
      <c r="E14" s="78"/>
      <c r="F14" s="146" t="s">
        <v>110</v>
      </c>
      <c r="G14" s="78"/>
      <c r="H14" s="78"/>
      <c r="I14" s="78"/>
      <c r="J14" s="76" t="s">
        <v>2638</v>
      </c>
      <c r="K14" s="136" t="str">
        <f t="shared" si="0"/>
        <v>3RD</v>
      </c>
    </row>
    <row r="15" spans="1:11" s="137" customFormat="1" ht="71.25" x14ac:dyDescent="0.3">
      <c r="A15" s="128"/>
      <c r="B15" s="129" t="s">
        <v>1615</v>
      </c>
      <c r="C15" s="138" t="s">
        <v>367</v>
      </c>
      <c r="D15" s="78"/>
      <c r="E15" s="78"/>
      <c r="F15" s="146" t="s">
        <v>110</v>
      </c>
      <c r="G15" s="78"/>
      <c r="H15" s="78"/>
      <c r="I15" s="78"/>
      <c r="J15" s="76" t="s">
        <v>2638</v>
      </c>
      <c r="K15" s="136" t="str">
        <f t="shared" si="0"/>
        <v>3RD</v>
      </c>
    </row>
    <row r="16" spans="1:11" s="137" customFormat="1" ht="42.75" x14ac:dyDescent="0.3">
      <c r="A16" s="128"/>
      <c r="B16" s="129" t="s">
        <v>1616</v>
      </c>
      <c r="C16" s="138" t="s">
        <v>368</v>
      </c>
      <c r="D16" s="78"/>
      <c r="E16" s="78"/>
      <c r="F16" s="146" t="s">
        <v>110</v>
      </c>
      <c r="G16" s="78"/>
      <c r="H16" s="78"/>
      <c r="I16" s="78"/>
      <c r="J16" s="76" t="s">
        <v>2638</v>
      </c>
      <c r="K16" s="136" t="str">
        <f t="shared" si="0"/>
        <v/>
      </c>
    </row>
    <row r="17" spans="1:11" s="137" customFormat="1" ht="42.75" x14ac:dyDescent="0.3">
      <c r="A17" s="128"/>
      <c r="B17" s="129" t="s">
        <v>1617</v>
      </c>
      <c r="C17" s="138" t="s">
        <v>369</v>
      </c>
      <c r="D17" s="146" t="s">
        <v>110</v>
      </c>
      <c r="E17" s="78"/>
      <c r="F17" s="78"/>
      <c r="G17" s="78"/>
      <c r="H17" s="78"/>
      <c r="I17" s="78"/>
      <c r="J17" s="76"/>
      <c r="K17" s="136" t="str">
        <f t="shared" si="0"/>
        <v>SUP</v>
      </c>
    </row>
    <row r="18" spans="1:11" s="137" customFormat="1" x14ac:dyDescent="0.3">
      <c r="A18" s="128" t="s">
        <v>110</v>
      </c>
      <c r="B18" s="129" t="s">
        <v>1617</v>
      </c>
      <c r="C18" s="138" t="s">
        <v>370</v>
      </c>
      <c r="D18" s="78"/>
      <c r="E18" s="78"/>
      <c r="F18" s="78"/>
      <c r="G18" s="78"/>
      <c r="H18" s="78"/>
      <c r="I18" s="78"/>
      <c r="J18" s="76"/>
      <c r="K18" s="136" t="str">
        <f t="shared" si="0"/>
        <v/>
      </c>
    </row>
    <row r="19" spans="1:11" s="137" customFormat="1" ht="42.75" x14ac:dyDescent="0.3">
      <c r="A19" s="128"/>
      <c r="B19" s="129" t="s">
        <v>1618</v>
      </c>
      <c r="C19" s="138" t="s">
        <v>371</v>
      </c>
      <c r="D19" s="146" t="s">
        <v>110</v>
      </c>
      <c r="E19" s="78"/>
      <c r="F19" s="78"/>
      <c r="G19" s="78"/>
      <c r="H19" s="78"/>
      <c r="I19" s="78"/>
      <c r="J19" s="76"/>
      <c r="K19" s="136" t="str">
        <f t="shared" si="0"/>
        <v>SUP</v>
      </c>
    </row>
    <row r="20" spans="1:11" s="137" customFormat="1" ht="114" x14ac:dyDescent="0.3">
      <c r="A20" s="128"/>
      <c r="B20" s="129" t="s">
        <v>1619</v>
      </c>
      <c r="C20" s="138" t="s">
        <v>2568</v>
      </c>
      <c r="D20" s="146"/>
      <c r="E20" s="78"/>
      <c r="F20" s="78"/>
      <c r="G20" s="78"/>
      <c r="H20" s="78"/>
      <c r="I20" s="146" t="s">
        <v>110</v>
      </c>
      <c r="J20" s="76"/>
      <c r="K20" s="136" t="str">
        <f t="shared" si="0"/>
        <v>NS</v>
      </c>
    </row>
    <row r="21" spans="1:11" s="137" customFormat="1" ht="42.75" x14ac:dyDescent="0.3">
      <c r="A21" s="128"/>
      <c r="B21" s="129" t="s">
        <v>1620</v>
      </c>
      <c r="C21" s="138" t="s">
        <v>1226</v>
      </c>
      <c r="D21" s="146" t="s">
        <v>110</v>
      </c>
      <c r="E21" s="78"/>
      <c r="F21" s="78"/>
      <c r="G21" s="78"/>
      <c r="H21" s="78"/>
      <c r="I21" s="78"/>
      <c r="J21" s="76"/>
      <c r="K21" s="136" t="str">
        <f t="shared" si="0"/>
        <v>SUP</v>
      </c>
    </row>
    <row r="22" spans="1:11" s="137" customFormat="1" ht="71.25" x14ac:dyDescent="0.3">
      <c r="A22" s="128"/>
      <c r="B22" s="129" t="s">
        <v>1621</v>
      </c>
      <c r="C22" s="138" t="s">
        <v>372</v>
      </c>
      <c r="D22" s="146" t="s">
        <v>110</v>
      </c>
      <c r="E22" s="78"/>
      <c r="F22" s="78"/>
      <c r="G22" s="78"/>
      <c r="H22" s="78"/>
      <c r="I22" s="78"/>
      <c r="J22" s="76"/>
      <c r="K22" s="136" t="str">
        <f t="shared" si="0"/>
        <v>SUP</v>
      </c>
    </row>
    <row r="23" spans="1:11" s="137" customFormat="1" x14ac:dyDescent="0.3">
      <c r="A23" s="128" t="s">
        <v>110</v>
      </c>
      <c r="B23" s="129" t="s">
        <v>1621</v>
      </c>
      <c r="C23" s="138" t="s">
        <v>373</v>
      </c>
      <c r="D23" s="78"/>
      <c r="E23" s="78"/>
      <c r="F23" s="78"/>
      <c r="G23" s="78"/>
      <c r="H23" s="78"/>
      <c r="I23" s="78"/>
      <c r="J23" s="76"/>
      <c r="K23" s="136" t="str">
        <f t="shared" si="0"/>
        <v/>
      </c>
    </row>
    <row r="24" spans="1:11" s="137" customFormat="1" ht="28.5" x14ac:dyDescent="0.3">
      <c r="A24" s="128"/>
      <c r="B24" s="129" t="s">
        <v>1622</v>
      </c>
      <c r="C24" s="138" t="s">
        <v>374</v>
      </c>
      <c r="D24" s="146" t="s">
        <v>110</v>
      </c>
      <c r="E24" s="78"/>
      <c r="F24" s="78"/>
      <c r="G24" s="78"/>
      <c r="H24" s="78"/>
      <c r="I24" s="78"/>
      <c r="J24" s="76"/>
      <c r="K24" s="136" t="str">
        <f t="shared" si="0"/>
        <v/>
      </c>
    </row>
    <row r="25" spans="1:11" s="137" customFormat="1" ht="71.25" x14ac:dyDescent="0.3">
      <c r="A25" s="128"/>
      <c r="B25" s="129" t="s">
        <v>1623</v>
      </c>
      <c r="C25" s="138" t="s">
        <v>375</v>
      </c>
      <c r="D25" s="146" t="s">
        <v>110</v>
      </c>
      <c r="E25" s="78"/>
      <c r="F25" s="78"/>
      <c r="G25" s="78"/>
      <c r="H25" s="78"/>
      <c r="I25" s="78"/>
      <c r="J25" s="76"/>
      <c r="K25" s="136" t="str">
        <f t="shared" si="0"/>
        <v>SUP</v>
      </c>
    </row>
    <row r="26" spans="1:11" s="137" customFormat="1" ht="42.75" x14ac:dyDescent="0.3">
      <c r="A26" s="128"/>
      <c r="B26" s="129" t="s">
        <v>1624</v>
      </c>
      <c r="C26" s="138" t="s">
        <v>376</v>
      </c>
      <c r="D26" s="146" t="s">
        <v>110</v>
      </c>
      <c r="E26" s="78"/>
      <c r="F26" s="78"/>
      <c r="G26" s="78"/>
      <c r="H26" s="78"/>
      <c r="I26" s="78"/>
      <c r="J26" s="76"/>
      <c r="K26" s="136" t="str">
        <f t="shared" si="0"/>
        <v>SUP</v>
      </c>
    </row>
    <row r="27" spans="1:11" s="137" customFormat="1" ht="42.75" x14ac:dyDescent="0.3">
      <c r="A27" s="128"/>
      <c r="B27" s="129" t="s">
        <v>1625</v>
      </c>
      <c r="C27" s="138" t="s">
        <v>377</v>
      </c>
      <c r="D27" s="146" t="s">
        <v>110</v>
      </c>
      <c r="E27" s="78"/>
      <c r="F27" s="78"/>
      <c r="G27" s="78"/>
      <c r="H27" s="78"/>
      <c r="I27" s="78"/>
      <c r="J27" s="76"/>
      <c r="K27" s="136" t="str">
        <f t="shared" si="0"/>
        <v>SUP</v>
      </c>
    </row>
    <row r="28" spans="1:11" s="137" customFormat="1" ht="71.25" x14ac:dyDescent="0.3">
      <c r="A28" s="128"/>
      <c r="B28" s="129" t="s">
        <v>1626</v>
      </c>
      <c r="C28" s="138" t="s">
        <v>378</v>
      </c>
      <c r="D28" s="146" t="s">
        <v>110</v>
      </c>
      <c r="E28" s="78"/>
      <c r="F28" s="78"/>
      <c r="G28" s="78"/>
      <c r="H28" s="78"/>
      <c r="I28" s="78"/>
      <c r="J28" s="76"/>
      <c r="K28" s="136" t="str">
        <f t="shared" si="0"/>
        <v>SUP</v>
      </c>
    </row>
    <row r="29" spans="1:11" s="137" customFormat="1" x14ac:dyDescent="0.3">
      <c r="A29" s="128" t="s">
        <v>110</v>
      </c>
      <c r="B29" s="129" t="s">
        <v>1626</v>
      </c>
      <c r="C29" s="138" t="s">
        <v>379</v>
      </c>
      <c r="D29" s="78"/>
      <c r="E29" s="78"/>
      <c r="F29" s="78"/>
      <c r="G29" s="78"/>
      <c r="H29" s="78"/>
      <c r="I29" s="78"/>
      <c r="J29" s="76"/>
      <c r="K29" s="136" t="str">
        <f t="shared" si="0"/>
        <v/>
      </c>
    </row>
    <row r="30" spans="1:11" s="137" customFormat="1" ht="71.25" x14ac:dyDescent="0.3">
      <c r="A30" s="128"/>
      <c r="B30" s="129" t="s">
        <v>1627</v>
      </c>
      <c r="C30" s="138" t="s">
        <v>380</v>
      </c>
      <c r="D30" s="78"/>
      <c r="E30" s="78"/>
      <c r="F30" s="146" t="s">
        <v>110</v>
      </c>
      <c r="G30" s="78"/>
      <c r="H30" s="78"/>
      <c r="I30" s="78"/>
      <c r="J30" s="76" t="s">
        <v>2639</v>
      </c>
      <c r="K30" s="136" t="str">
        <f t="shared" si="0"/>
        <v>3RD</v>
      </c>
    </row>
    <row r="31" spans="1:11" s="137" customFormat="1" ht="42.75" x14ac:dyDescent="0.3">
      <c r="A31" s="128"/>
      <c r="B31" s="129" t="s">
        <v>1628</v>
      </c>
      <c r="C31" s="138" t="s">
        <v>381</v>
      </c>
      <c r="D31" s="146" t="s">
        <v>110</v>
      </c>
      <c r="E31" s="78"/>
      <c r="F31" s="78"/>
      <c r="G31" s="78"/>
      <c r="H31" s="78"/>
      <c r="I31" s="78"/>
      <c r="J31" s="76"/>
      <c r="K31" s="136" t="str">
        <f t="shared" si="0"/>
        <v>SUP</v>
      </c>
    </row>
    <row r="32" spans="1:11" s="137" customFormat="1" ht="28.5" x14ac:dyDescent="0.3">
      <c r="A32" s="128"/>
      <c r="B32" s="129" t="s">
        <v>1629</v>
      </c>
      <c r="C32" s="138" t="s">
        <v>382</v>
      </c>
      <c r="D32" s="146" t="s">
        <v>110</v>
      </c>
      <c r="E32" s="78"/>
      <c r="F32" s="78"/>
      <c r="G32" s="78"/>
      <c r="H32" s="78"/>
      <c r="I32" s="78"/>
      <c r="J32" s="76"/>
      <c r="K32" s="136" t="str">
        <f t="shared" si="0"/>
        <v>SUP</v>
      </c>
    </row>
    <row r="33" spans="1:11" s="137" customFormat="1" ht="28.5" x14ac:dyDescent="0.3">
      <c r="A33" s="128"/>
      <c r="B33" s="129" t="s">
        <v>1630</v>
      </c>
      <c r="C33" s="138" t="s">
        <v>383</v>
      </c>
      <c r="D33" s="146" t="s">
        <v>110</v>
      </c>
      <c r="E33" s="78"/>
      <c r="F33" s="78"/>
      <c r="G33" s="78"/>
      <c r="H33" s="78"/>
      <c r="I33" s="78"/>
      <c r="J33" s="76"/>
      <c r="K33" s="136" t="str">
        <f t="shared" si="0"/>
        <v>SUP</v>
      </c>
    </row>
    <row r="34" spans="1:11" s="137" customFormat="1" ht="71.25" x14ac:dyDescent="0.3">
      <c r="A34" s="128"/>
      <c r="B34" s="129" t="s">
        <v>1631</v>
      </c>
      <c r="C34" s="138" t="s">
        <v>384</v>
      </c>
      <c r="D34" s="146" t="s">
        <v>110</v>
      </c>
      <c r="E34" s="78"/>
      <c r="F34" s="78"/>
      <c r="G34" s="78"/>
      <c r="H34" s="78"/>
      <c r="I34" s="78"/>
      <c r="J34" s="76" t="s">
        <v>2597</v>
      </c>
      <c r="K34" s="136" t="str">
        <f t="shared" si="0"/>
        <v>SUP</v>
      </c>
    </row>
    <row r="35" spans="1:11" s="137" customFormat="1" ht="42.75" x14ac:dyDescent="0.3">
      <c r="A35" s="128"/>
      <c r="B35" s="129" t="s">
        <v>1632</v>
      </c>
      <c r="C35" s="138" t="s">
        <v>385</v>
      </c>
      <c r="D35" s="146" t="s">
        <v>110</v>
      </c>
      <c r="E35" s="78"/>
      <c r="F35" s="78"/>
      <c r="G35" s="78"/>
      <c r="H35" s="78"/>
      <c r="I35" s="78"/>
      <c r="J35" s="76"/>
      <c r="K35" s="136" t="str">
        <f t="shared" si="0"/>
        <v/>
      </c>
    </row>
    <row r="36" spans="1:11" s="137" customFormat="1" ht="85.5" x14ac:dyDescent="0.3">
      <c r="A36" s="128"/>
      <c r="B36" s="129" t="s">
        <v>1633</v>
      </c>
      <c r="C36" s="138" t="s">
        <v>1227</v>
      </c>
      <c r="D36" s="146" t="s">
        <v>110</v>
      </c>
      <c r="E36" s="78"/>
      <c r="F36" s="78"/>
      <c r="G36" s="78"/>
      <c r="H36" s="78"/>
      <c r="I36" s="78"/>
      <c r="J36" s="76"/>
      <c r="K36" s="136" t="str">
        <f t="shared" si="0"/>
        <v>SUP</v>
      </c>
    </row>
    <row r="37" spans="1:11" s="137" customFormat="1" ht="57" x14ac:dyDescent="0.3">
      <c r="A37" s="128"/>
      <c r="B37" s="129" t="s">
        <v>1634</v>
      </c>
      <c r="C37" s="138" t="s">
        <v>386</v>
      </c>
      <c r="D37" s="146" t="s">
        <v>110</v>
      </c>
      <c r="E37" s="78"/>
      <c r="F37" s="78"/>
      <c r="G37" s="78"/>
      <c r="H37" s="78"/>
      <c r="I37" s="78"/>
      <c r="J37" s="76"/>
      <c r="K37" s="136" t="str">
        <f t="shared" si="0"/>
        <v>SUP</v>
      </c>
    </row>
    <row r="38" spans="1:11" s="137" customFormat="1" x14ac:dyDescent="0.3">
      <c r="A38" s="128" t="s">
        <v>110</v>
      </c>
      <c r="B38" s="129" t="s">
        <v>1634</v>
      </c>
      <c r="C38" s="138" t="s">
        <v>387</v>
      </c>
      <c r="D38" s="78"/>
      <c r="E38" s="78"/>
      <c r="F38" s="78"/>
      <c r="G38" s="78"/>
      <c r="H38" s="78"/>
      <c r="I38" s="78"/>
      <c r="J38" s="76"/>
      <c r="K38" s="136" t="str">
        <f t="shared" si="0"/>
        <v/>
      </c>
    </row>
    <row r="39" spans="1:11" s="137" customFormat="1" ht="42.75" x14ac:dyDescent="0.3">
      <c r="A39" s="128"/>
      <c r="B39" s="129" t="s">
        <v>1635</v>
      </c>
      <c r="C39" s="138" t="s">
        <v>388</v>
      </c>
      <c r="D39" s="146" t="s">
        <v>110</v>
      </c>
      <c r="E39" s="78"/>
      <c r="F39" s="78"/>
      <c r="G39" s="78"/>
      <c r="H39" s="78"/>
      <c r="I39" s="78"/>
      <c r="J39" s="76"/>
      <c r="K39" s="136" t="str">
        <f t="shared" si="0"/>
        <v>SUP</v>
      </c>
    </row>
    <row r="40" spans="1:11" s="137" customFormat="1" ht="57" x14ac:dyDescent="0.3">
      <c r="A40" s="128"/>
      <c r="B40" s="129" t="s">
        <v>1636</v>
      </c>
      <c r="C40" s="138" t="s">
        <v>389</v>
      </c>
      <c r="D40" s="146" t="s">
        <v>110</v>
      </c>
      <c r="E40" s="78"/>
      <c r="F40" s="78"/>
      <c r="G40" s="78"/>
      <c r="H40" s="78"/>
      <c r="I40" s="78"/>
      <c r="J40" s="76"/>
      <c r="K40" s="136" t="str">
        <f t="shared" si="0"/>
        <v>SUP</v>
      </c>
    </row>
    <row r="41" spans="1:11" s="137" customFormat="1" ht="42.75" x14ac:dyDescent="0.3">
      <c r="A41" s="128"/>
      <c r="B41" s="129" t="s">
        <v>1637</v>
      </c>
      <c r="C41" s="138" t="s">
        <v>390</v>
      </c>
      <c r="D41" s="146" t="s">
        <v>110</v>
      </c>
      <c r="E41" s="78"/>
      <c r="F41" s="78"/>
      <c r="G41" s="78"/>
      <c r="H41" s="78"/>
      <c r="I41" s="78"/>
      <c r="J41" s="76"/>
      <c r="K41" s="136" t="str">
        <f t="shared" si="0"/>
        <v>SUP</v>
      </c>
    </row>
    <row r="42" spans="1:11" hidden="1" x14ac:dyDescent="0.2"/>
    <row r="43" spans="1:11" hidden="1" x14ac:dyDescent="0.2"/>
    <row r="44" spans="1:11" hidden="1" x14ac:dyDescent="0.2"/>
    <row r="45" spans="1:11" hidden="1" x14ac:dyDescent="0.2"/>
    <row r="46" spans="1:11" hidden="1" x14ac:dyDescent="0.2"/>
    <row r="47" spans="1:11" hidden="1" x14ac:dyDescent="0.2"/>
    <row r="48" spans="1:11"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sheetData>
  <sheetProtection password="ADB8" sheet="1"/>
  <mergeCells count="4">
    <mergeCell ref="J4:J5"/>
    <mergeCell ref="D3:I3"/>
    <mergeCell ref="A4:C5"/>
    <mergeCell ref="D4:I5"/>
  </mergeCells>
  <conditionalFormatting sqref="A38:A41">
    <cfRule type="expression" dxfId="1157" priority="72">
      <formula>A38="x"</formula>
    </cfRule>
  </conditionalFormatting>
  <conditionalFormatting sqref="B7:B41">
    <cfRule type="expression" dxfId="1156" priority="48">
      <formula>A7="x"</formula>
    </cfRule>
    <cfRule type="expression" dxfId="1155" priority="71">
      <formula>RIGHT(C7,1)=":"</formula>
    </cfRule>
  </conditionalFormatting>
  <conditionalFormatting sqref="E7:K10 E13:K13 G11:I11 E11:E12 K11:K12 E17:K19 E14:E16 K14:K16 E31:K33 E30 K30 E35:K41 E34:I34 K34 E21:K29 E20:H20 J20:K20">
    <cfRule type="expression" dxfId="1154" priority="58">
      <formula>$A7="x"</formula>
    </cfRule>
    <cfRule type="expression" dxfId="1153" priority="65">
      <formula>RIGHT($C7,1)=":"</formula>
    </cfRule>
  </conditionalFormatting>
  <conditionalFormatting sqref="D7 D10 D12 D14:D16 D18 D23 D29:D30 D38">
    <cfRule type="expression" dxfId="1152" priority="50">
      <formula>A7="x"</formula>
    </cfRule>
    <cfRule type="expression" dxfId="1151" priority="51">
      <formula>RIGHT(C7,1)=":"</formula>
    </cfRule>
  </conditionalFormatting>
  <conditionalFormatting sqref="D7:J7 D10:J10 E8:J9 D18:J18 E11 G11:I11 D12:E12 E13:J13 D14:E16 E17:J17 D23:J23 E19:J19 D29:J29 E24:J28 D38:J38 D30:E30 E31:J33 E34:I34 E35:J37 E39:J41 E21:J22 E20:H20 J20">
    <cfRule type="expression" dxfId="1150" priority="57">
      <formula>$K7="Invalid"</formula>
    </cfRule>
  </conditionalFormatting>
  <conditionalFormatting sqref="D7:I7 D10:I10 E8:I9 D18:I18 E11 G11:I11 D12:E12 E13:I13 D14:E16 E17:I17 D23:I23 E19:I19 D29:I29 E24:I28 D38:I38 D30:E30 E31:I37 E39:I41 E21:I22 E20:H20">
    <cfRule type="expression" dxfId="1149" priority="56">
      <formula>AND($K7="Invalid",D7="x")</formula>
    </cfRule>
  </conditionalFormatting>
  <conditionalFormatting sqref="K7:K41">
    <cfRule type="cellIs" dxfId="1148" priority="49" operator="equal">
      <formula>"Invalid"</formula>
    </cfRule>
  </conditionalFormatting>
  <conditionalFormatting sqref="A7:A37">
    <cfRule type="expression" dxfId="1147" priority="47">
      <formula>A7="x"</formula>
    </cfRule>
  </conditionalFormatting>
  <conditionalFormatting sqref="C7:C41">
    <cfRule type="expression" dxfId="1146" priority="4616">
      <formula>A7="x"</formula>
    </cfRule>
    <cfRule type="expression" dxfId="1145" priority="4617">
      <formula>RIGHT(C7,1)=":"</formula>
    </cfRule>
    <cfRule type="expression" dxfId="1144" priority="4618">
      <formula>#REF!="D"</formula>
    </cfRule>
    <cfRule type="expression" dxfId="1143" priority="4619">
      <formula>#REF!="A"</formula>
    </cfRule>
    <cfRule type="expression" dxfId="1142" priority="4620">
      <formula>#REF!="E"</formula>
    </cfRule>
  </conditionalFormatting>
  <conditionalFormatting sqref="J11">
    <cfRule type="expression" dxfId="1141" priority="40">
      <formula>$A11="x"</formula>
    </cfRule>
    <cfRule type="expression" dxfId="1140" priority="41">
      <formula>RIGHT($C11,1)=":"</formula>
    </cfRule>
  </conditionalFormatting>
  <conditionalFormatting sqref="J11">
    <cfRule type="expression" dxfId="1139" priority="39">
      <formula>$K11="Invalid"</formula>
    </cfRule>
  </conditionalFormatting>
  <conditionalFormatting sqref="G12:I12">
    <cfRule type="expression" dxfId="1138" priority="37">
      <formula>$A12="x"</formula>
    </cfRule>
    <cfRule type="expression" dxfId="1137" priority="38">
      <formula>RIGHT($C12,1)=":"</formula>
    </cfRule>
  </conditionalFormatting>
  <conditionalFormatting sqref="G12:I12">
    <cfRule type="expression" dxfId="1136" priority="36">
      <formula>$K12="Invalid"</formula>
    </cfRule>
  </conditionalFormatting>
  <conditionalFormatting sqref="G12:I12">
    <cfRule type="expression" dxfId="1135" priority="35">
      <formula>AND($K12="Invalid",G12="x")</formula>
    </cfRule>
  </conditionalFormatting>
  <conditionalFormatting sqref="J12">
    <cfRule type="expression" dxfId="1134" priority="33">
      <formula>$A12="x"</formula>
    </cfRule>
    <cfRule type="expression" dxfId="1133" priority="34">
      <formula>RIGHT($C12,1)=":"</formula>
    </cfRule>
  </conditionalFormatting>
  <conditionalFormatting sqref="J12">
    <cfRule type="expression" dxfId="1132" priority="32">
      <formula>$K12="Invalid"</formula>
    </cfRule>
  </conditionalFormatting>
  <conditionalFormatting sqref="G14:I14">
    <cfRule type="expression" dxfId="1131" priority="30">
      <formula>$A14="x"</formula>
    </cfRule>
    <cfRule type="expression" dxfId="1130" priority="31">
      <formula>RIGHT($C14,1)=":"</formula>
    </cfRule>
  </conditionalFormatting>
  <conditionalFormatting sqref="G14:I14">
    <cfRule type="expression" dxfId="1129" priority="29">
      <formula>$K14="Invalid"</formula>
    </cfRule>
  </conditionalFormatting>
  <conditionalFormatting sqref="G14:I14">
    <cfRule type="expression" dxfId="1128" priority="28">
      <formula>AND($K14="Invalid",G14="x")</formula>
    </cfRule>
  </conditionalFormatting>
  <conditionalFormatting sqref="J14">
    <cfRule type="expression" dxfId="1127" priority="26">
      <formula>$A14="x"</formula>
    </cfRule>
    <cfRule type="expression" dxfId="1126" priority="27">
      <formula>RIGHT($C14,1)=":"</formula>
    </cfRule>
  </conditionalFormatting>
  <conditionalFormatting sqref="J14">
    <cfRule type="expression" dxfId="1125" priority="25">
      <formula>$K14="Invalid"</formula>
    </cfRule>
  </conditionalFormatting>
  <conditionalFormatting sqref="G15:I15">
    <cfRule type="expression" dxfId="1124" priority="23">
      <formula>$A15="x"</formula>
    </cfRule>
    <cfRule type="expression" dxfId="1123" priority="24">
      <formula>RIGHT($C15,1)=":"</formula>
    </cfRule>
  </conditionalFormatting>
  <conditionalFormatting sqref="G15:I15">
    <cfRule type="expression" dxfId="1122" priority="22">
      <formula>$K15="Invalid"</formula>
    </cfRule>
  </conditionalFormatting>
  <conditionalFormatting sqref="G15:I15">
    <cfRule type="expression" dxfId="1121" priority="21">
      <formula>AND($K15="Invalid",G15="x")</formula>
    </cfRule>
  </conditionalFormatting>
  <conditionalFormatting sqref="J15">
    <cfRule type="expression" dxfId="1120" priority="19">
      <formula>$A15="x"</formula>
    </cfRule>
    <cfRule type="expression" dxfId="1119" priority="20">
      <formula>RIGHT($C15,1)=":"</formula>
    </cfRule>
  </conditionalFormatting>
  <conditionalFormatting sqref="J15">
    <cfRule type="expression" dxfId="1118" priority="18">
      <formula>$K15="Invalid"</formula>
    </cfRule>
  </conditionalFormatting>
  <conditionalFormatting sqref="G16:I16">
    <cfRule type="expression" dxfId="1117" priority="16">
      <formula>$A16="x"</formula>
    </cfRule>
    <cfRule type="expression" dxfId="1116" priority="17">
      <formula>RIGHT($C16,1)=":"</formula>
    </cfRule>
  </conditionalFormatting>
  <conditionalFormatting sqref="G16:I16">
    <cfRule type="expression" dxfId="1115" priority="15">
      <formula>$K16="Invalid"</formula>
    </cfRule>
  </conditionalFormatting>
  <conditionalFormatting sqref="G16:I16">
    <cfRule type="expression" dxfId="1114" priority="14">
      <formula>AND($K16="Invalid",G16="x")</formula>
    </cfRule>
  </conditionalFormatting>
  <conditionalFormatting sqref="J16">
    <cfRule type="expression" dxfId="1113" priority="12">
      <formula>$A16="x"</formula>
    </cfRule>
    <cfRule type="expression" dxfId="1112" priority="13">
      <formula>RIGHT($C16,1)=":"</formula>
    </cfRule>
  </conditionalFormatting>
  <conditionalFormatting sqref="J16">
    <cfRule type="expression" dxfId="1111" priority="11">
      <formula>$K16="Invalid"</formula>
    </cfRule>
  </conditionalFormatting>
  <conditionalFormatting sqref="G30:I30">
    <cfRule type="expression" dxfId="1110" priority="9">
      <formula>$A30="x"</formula>
    </cfRule>
    <cfRule type="expression" dxfId="1109" priority="10">
      <formula>RIGHT($C30,1)=":"</formula>
    </cfRule>
  </conditionalFormatting>
  <conditionalFormatting sqref="G30:I30">
    <cfRule type="expression" dxfId="1108" priority="8">
      <formula>$K30="Invalid"</formula>
    </cfRule>
  </conditionalFormatting>
  <conditionalFormatting sqref="G30:I30">
    <cfRule type="expression" dxfId="1107" priority="7">
      <formula>AND($K30="Invalid",G30="x")</formula>
    </cfRule>
  </conditionalFormatting>
  <conditionalFormatting sqref="J30">
    <cfRule type="expression" dxfId="1106" priority="5">
      <formula>$A30="x"</formula>
    </cfRule>
    <cfRule type="expression" dxfId="1105" priority="6">
      <formula>RIGHT($C30,1)=":"</formula>
    </cfRule>
  </conditionalFormatting>
  <conditionalFormatting sqref="J30">
    <cfRule type="expression" dxfId="1104" priority="4">
      <formula>$K30="Invalid"</formula>
    </cfRule>
  </conditionalFormatting>
  <conditionalFormatting sqref="J34">
    <cfRule type="expression" dxfId="1103" priority="2">
      <formula>$A34="x"</formula>
    </cfRule>
    <cfRule type="expression" dxfId="1102" priority="3">
      <formula>RIGHT($C34,1)=":"</formula>
    </cfRule>
  </conditionalFormatting>
  <conditionalFormatting sqref="J34">
    <cfRule type="expression" dxfId="1101" priority="1">
      <formula>$K34="Invalid"</formula>
    </cfRule>
  </conditionalFormatting>
  <dataValidations count="1">
    <dataValidation type="list" allowBlank="1" showInputMessage="1" showErrorMessage="1" sqref="A7:A41 E7:I41 D7 D10:D41">
      <formula1>"x"</formula1>
    </dataValidation>
  </dataValidations>
  <pageMargins left="0.7" right="0.7" top="0.75" bottom="0.75" header="0.3" footer="0.3"/>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F2870B740C64B4EABDAC6050415C50A" ma:contentTypeVersion="0" ma:contentTypeDescription="Create a new document." ma:contentTypeScope="" ma:versionID="35407468378f1a89c10af28bcc1eca7d">
  <xsd:schema xmlns:xsd="http://www.w3.org/2001/XMLSchema" xmlns:xs="http://www.w3.org/2001/XMLSchema" xmlns:p="http://schemas.microsoft.com/office/2006/metadata/properties" targetNamespace="http://schemas.microsoft.com/office/2006/metadata/properties" ma:root="true" ma:fieldsID="d15787acf22db4e4c0ac8b858fca640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893298C-4417-487A-8748-AC19D6F6963B}">
  <ds:schemaRefs>
    <ds:schemaRef ds:uri="http://schemas.microsoft.com/sharepoint/v3/contenttype/forms"/>
  </ds:schemaRefs>
</ds:datastoreItem>
</file>

<file path=customXml/itemProps2.xml><?xml version="1.0" encoding="utf-8"?>
<ds:datastoreItem xmlns:ds="http://schemas.openxmlformats.org/officeDocument/2006/customXml" ds:itemID="{EBBCC207-233A-40A8-AEAF-665EF228B3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D6FB371C-F126-4C89-AAA1-E27D0AFA3BE1}">
  <ds:schemaRefs>
    <ds:schemaRef ds:uri="http://purl.org/dc/dcmitype/"/>
    <ds:schemaRef ds:uri="http://schemas.microsoft.com/office/2006/metadata/properties"/>
    <ds:schemaRef ds:uri="http://schemas.microsoft.com/office/2006/documentManagement/types"/>
    <ds:schemaRef ds:uri="http://purl.org/dc/terms/"/>
    <ds:schemaRef ds:uri="http://purl.org/dc/elements/1.1/"/>
    <ds:schemaRef ds:uri="http://schemas.microsoft.com/office/infopath/2007/PartnerControls"/>
    <ds:schemaRef ds:uri="http://www.w3.org/XML/1998/namespace"/>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8</vt:i4>
      </vt:variant>
    </vt:vector>
  </HeadingPairs>
  <TitlesOfParts>
    <vt:vector size="31" baseType="lpstr">
      <vt:lpstr>PRINT</vt:lpstr>
      <vt:lpstr>Blank</vt:lpstr>
      <vt:lpstr>Configuration</vt:lpstr>
      <vt:lpstr>Template</vt:lpstr>
      <vt:lpstr>SystemsReq</vt:lpstr>
      <vt:lpstr>GL</vt:lpstr>
      <vt:lpstr>Budget</vt:lpstr>
      <vt:lpstr>AP</vt:lpstr>
      <vt:lpstr>AR</vt:lpstr>
      <vt:lpstr>Purchasing</vt:lpstr>
      <vt:lpstr>Grants</vt:lpstr>
      <vt:lpstr>FixedAssets</vt:lpstr>
      <vt:lpstr>Inventory</vt:lpstr>
      <vt:lpstr>Projects</vt:lpstr>
      <vt:lpstr>CashReceipts</vt:lpstr>
      <vt:lpstr>Contracts</vt:lpstr>
      <vt:lpstr>Personnel</vt:lpstr>
      <vt:lpstr>Payroll</vt:lpstr>
      <vt:lpstr>Timekeeping</vt:lpstr>
      <vt:lpstr>PosControl</vt:lpstr>
      <vt:lpstr>LeaveMgt</vt:lpstr>
      <vt:lpstr>Benefits</vt:lpstr>
      <vt:lpstr>Training</vt:lpstr>
      <vt:lpstr>ClientName</vt:lpstr>
      <vt:lpstr>MaxRate</vt:lpstr>
      <vt:lpstr>MaxScore</vt:lpstr>
      <vt:lpstr>MinRate</vt:lpstr>
      <vt:lpstr>MinScore</vt:lpstr>
      <vt:lpstr>PRI</vt:lpstr>
      <vt:lpstr>PRIFactor</vt:lpstr>
      <vt:lpstr>RespFactor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Andrew Schafer</dc:creator>
  <cp:keywords/>
  <dc:description/>
  <cp:lastModifiedBy>Jill Zehler</cp:lastModifiedBy>
  <cp:revision/>
  <dcterms:created xsi:type="dcterms:W3CDTF">2014-10-14T19:18:36Z</dcterms:created>
  <dcterms:modified xsi:type="dcterms:W3CDTF">2017-08-15T14:20:23Z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0x0101008F2870B740C64B4EABDAC6050415C50A</vt:lpwstr>
  </property>
  <property fmtid="{D5CDD505-2E9C-101B-9397-08002B2CF9AE}" pid="3" name="IsMyDocuments">
    <vt:bool>true</vt:bool>
  </property>
</Properties>
</file>