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H:\SANDY'S RFP'S\RFP No. S-1225 ERP System\REVISED COST WORKSHEET\"/>
    </mc:Choice>
  </mc:AlternateContent>
  <bookViews>
    <workbookView xWindow="0" yWindow="0" windowWidth="19200" windowHeight="9315" activeTab="1"/>
  </bookViews>
  <sheets>
    <sheet name="CheckList" sheetId="2" r:id="rId1"/>
    <sheet name="Summary" sheetId="3" r:id="rId2"/>
    <sheet name="Software" sheetId="4" r:id="rId3"/>
    <sheet name="3rd Party Software" sheetId="5" r:id="rId4"/>
    <sheet name="DBMS" sheetId="6" r:id="rId5"/>
    <sheet name="Hosted" sheetId="10" r:id="rId6"/>
    <sheet name="Services" sheetId="1" r:id="rId7"/>
    <sheet name="Rates by Position" sheetId="8" r:id="rId8"/>
  </sheets>
  <externalReferences>
    <externalReference r:id="rId9"/>
    <externalReference r:id="rId10"/>
  </externalReferences>
  <definedNames>
    <definedName name="_xlnm._FilterDatabase" localSheetId="6" hidden="1">Services!$B$4:$H$64</definedName>
    <definedName name="Contractor">CheckList!$D$11</definedName>
    <definedName name="Scope">'[1]Value Sets'!$B$4:$B$6</definedName>
    <definedName name="Vendor1">'[2]Table Info'!$B$2</definedName>
    <definedName name="Vendor2">'[2]Table Info'!$B$3</definedName>
    <definedName name="Vendor3">'[2]Table Info'!$B$4</definedName>
    <definedName name="Vendor4">'[2]Table Info'!$B$5</definedName>
    <definedName name="Vendor5">'[2]Table Info'!$B$6</definedName>
    <definedName name="Vendor6">'[2]Table Info'!$B$7</definedName>
    <definedName name="Vendor7">'[2]Table Info'!$B$8</definedName>
  </definedNames>
  <calcPr calcId="17102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8" i="4" l="1"/>
  <c r="K57" i="10"/>
  <c r="K56" i="10"/>
  <c r="K55" i="10"/>
  <c r="K54" i="10"/>
  <c r="K53" i="10"/>
  <c r="K52" i="10"/>
  <c r="K51" i="10"/>
  <c r="K50" i="10"/>
  <c r="K49" i="10"/>
  <c r="K48" i="10"/>
  <c r="K47" i="10"/>
  <c r="K44" i="10"/>
  <c r="K43" i="10"/>
  <c r="K42" i="10"/>
  <c r="K41" i="10"/>
  <c r="K40" i="10"/>
  <c r="K39" i="10"/>
  <c r="K38" i="10"/>
  <c r="K37" i="10"/>
  <c r="K36" i="10"/>
  <c r="K35" i="10"/>
  <c r="K34" i="10"/>
  <c r="K33" i="10"/>
  <c r="K32" i="10"/>
  <c r="K31" i="10"/>
  <c r="K30" i="10"/>
  <c r="K27" i="10"/>
  <c r="K26" i="10"/>
  <c r="K25" i="10"/>
  <c r="K24" i="10"/>
  <c r="K23" i="10"/>
  <c r="K22" i="10"/>
  <c r="K21" i="10"/>
  <c r="K20" i="10"/>
  <c r="K19" i="10"/>
  <c r="K18" i="10"/>
  <c r="K17" i="10"/>
  <c r="K16" i="10"/>
  <c r="K15" i="10"/>
  <c r="K14" i="10"/>
  <c r="K13" i="10"/>
  <c r="K12" i="10"/>
  <c r="K11" i="10"/>
  <c r="K10" i="10"/>
  <c r="K9" i="10"/>
  <c r="K8" i="10"/>
  <c r="K11" i="6"/>
  <c r="K10" i="6"/>
  <c r="K9" i="6"/>
  <c r="K8" i="6"/>
  <c r="K11" i="5"/>
  <c r="K10" i="5"/>
  <c r="K9" i="5"/>
  <c r="K8" i="5"/>
  <c r="K57" i="4"/>
  <c r="K56" i="4"/>
  <c r="K55" i="4"/>
  <c r="K54" i="4"/>
  <c r="K53" i="4"/>
  <c r="K52" i="4"/>
  <c r="K51" i="4"/>
  <c r="K50" i="4"/>
  <c r="K49" i="4"/>
  <c r="K48" i="4"/>
  <c r="K47" i="4"/>
  <c r="K44" i="4"/>
  <c r="K43" i="4"/>
  <c r="K42" i="4"/>
  <c r="K41" i="4"/>
  <c r="K40" i="4"/>
  <c r="K39" i="4"/>
  <c r="K38" i="4"/>
  <c r="K37" i="4"/>
  <c r="K36" i="4"/>
  <c r="K35" i="4"/>
  <c r="K34" i="4"/>
  <c r="K33" i="4"/>
  <c r="K32" i="4"/>
  <c r="K31" i="4"/>
  <c r="K30" i="4"/>
  <c r="K27" i="4"/>
  <c r="K26" i="4"/>
  <c r="K25" i="4"/>
  <c r="K24" i="4"/>
  <c r="K23" i="4"/>
  <c r="K22" i="4"/>
  <c r="K21" i="4"/>
  <c r="K20" i="4"/>
  <c r="K19" i="4"/>
  <c r="K18" i="4"/>
  <c r="K17" i="4"/>
  <c r="K16" i="4"/>
  <c r="K15" i="4"/>
  <c r="K14" i="4"/>
  <c r="K13" i="4"/>
  <c r="K12" i="4"/>
  <c r="K11" i="4"/>
  <c r="K10" i="4"/>
  <c r="K9" i="4"/>
  <c r="B21" i="3" l="1"/>
  <c r="J58" i="10" l="1"/>
  <c r="I58" i="10"/>
  <c r="H58" i="10"/>
  <c r="G58" i="10"/>
  <c r="F58" i="10"/>
  <c r="E57" i="10"/>
  <c r="E56" i="10"/>
  <c r="E55" i="10"/>
  <c r="E54" i="10"/>
  <c r="E53" i="10"/>
  <c r="E52" i="10"/>
  <c r="E51" i="10"/>
  <c r="E50" i="10"/>
  <c r="E49" i="10"/>
  <c r="E48" i="10"/>
  <c r="E47" i="10"/>
  <c r="J45" i="10"/>
  <c r="I45" i="10"/>
  <c r="H45" i="10"/>
  <c r="G45" i="10"/>
  <c r="F45" i="10"/>
  <c r="E44" i="10"/>
  <c r="E43" i="10"/>
  <c r="E42" i="10"/>
  <c r="E41" i="10"/>
  <c r="E40" i="10"/>
  <c r="E39" i="10"/>
  <c r="E38" i="10"/>
  <c r="E37" i="10"/>
  <c r="E36" i="10"/>
  <c r="E35" i="10"/>
  <c r="E34" i="10"/>
  <c r="E33" i="10"/>
  <c r="E32" i="10"/>
  <c r="E31" i="10"/>
  <c r="E30" i="10"/>
  <c r="J28" i="10"/>
  <c r="I28" i="10"/>
  <c r="H28" i="10"/>
  <c r="G28" i="10"/>
  <c r="F28" i="10"/>
  <c r="F59" i="10" s="1"/>
  <c r="E27" i="10"/>
  <c r="E26" i="10"/>
  <c r="E25" i="10"/>
  <c r="E24" i="10"/>
  <c r="E23" i="10"/>
  <c r="E22" i="10"/>
  <c r="E21" i="10"/>
  <c r="E20" i="10"/>
  <c r="E19" i="10"/>
  <c r="E18" i="10"/>
  <c r="E17" i="10"/>
  <c r="E16" i="10"/>
  <c r="E15" i="10"/>
  <c r="E14" i="10"/>
  <c r="E13" i="10"/>
  <c r="E12" i="10"/>
  <c r="E11" i="10"/>
  <c r="E10" i="10"/>
  <c r="E9" i="10"/>
  <c r="E8" i="10"/>
  <c r="B4" i="10"/>
  <c r="B4" i="1"/>
  <c r="B4" i="4"/>
  <c r="B2" i="3"/>
  <c r="B2" i="8"/>
  <c r="I59" i="10" l="1"/>
  <c r="E58" i="10"/>
  <c r="K28" i="10"/>
  <c r="E28" i="10"/>
  <c r="E45" i="10"/>
  <c r="H59" i="10"/>
  <c r="K45" i="10"/>
  <c r="K58" i="10"/>
  <c r="J59" i="10"/>
  <c r="G59" i="10"/>
  <c r="J12" i="6"/>
  <c r="I12" i="6"/>
  <c r="H12" i="6"/>
  <c r="G12" i="6"/>
  <c r="F12" i="6"/>
  <c r="E11" i="6"/>
  <c r="E10" i="6"/>
  <c r="E9" i="6"/>
  <c r="E8" i="6"/>
  <c r="B4" i="6"/>
  <c r="J12" i="5"/>
  <c r="I12" i="5"/>
  <c r="H12" i="5"/>
  <c r="G12" i="5"/>
  <c r="F12" i="5"/>
  <c r="E11" i="5"/>
  <c r="E10" i="5"/>
  <c r="E9" i="5"/>
  <c r="E8" i="5"/>
  <c r="B4" i="5"/>
  <c r="E8" i="4"/>
  <c r="E9" i="4"/>
  <c r="E10" i="4"/>
  <c r="E11" i="4"/>
  <c r="E12" i="4"/>
  <c r="E13" i="4"/>
  <c r="E14" i="4"/>
  <c r="E15" i="4"/>
  <c r="E16" i="4"/>
  <c r="E17" i="4"/>
  <c r="E18" i="4"/>
  <c r="E19" i="4"/>
  <c r="E20" i="4"/>
  <c r="E21" i="4"/>
  <c r="E22" i="4"/>
  <c r="E23" i="4"/>
  <c r="E24" i="4"/>
  <c r="E25" i="4"/>
  <c r="E26" i="4"/>
  <c r="E27" i="4"/>
  <c r="F28" i="4"/>
  <c r="G28" i="4"/>
  <c r="H28" i="4"/>
  <c r="I28" i="4"/>
  <c r="J28" i="4"/>
  <c r="E30" i="4"/>
  <c r="E31" i="4"/>
  <c r="E32" i="4"/>
  <c r="E33" i="4"/>
  <c r="E34" i="4"/>
  <c r="E35" i="4"/>
  <c r="E36" i="4"/>
  <c r="E37" i="4"/>
  <c r="E38" i="4"/>
  <c r="E39" i="4"/>
  <c r="E40" i="4"/>
  <c r="E41" i="4"/>
  <c r="E42" i="4"/>
  <c r="E43" i="4"/>
  <c r="E44" i="4"/>
  <c r="F45" i="4"/>
  <c r="G45" i="4"/>
  <c r="H45" i="4"/>
  <c r="I45" i="4"/>
  <c r="J45" i="4"/>
  <c r="E47" i="4"/>
  <c r="E48" i="4"/>
  <c r="E49" i="4"/>
  <c r="E50" i="4"/>
  <c r="E51" i="4"/>
  <c r="E52" i="4"/>
  <c r="E53" i="4"/>
  <c r="E54" i="4"/>
  <c r="E55" i="4"/>
  <c r="E56" i="4"/>
  <c r="E57" i="4"/>
  <c r="F58" i="4"/>
  <c r="G58" i="4"/>
  <c r="H58" i="4"/>
  <c r="I58" i="4"/>
  <c r="J58" i="4"/>
  <c r="H59" i="4" l="1"/>
  <c r="E59" i="10"/>
  <c r="C29" i="3" s="1"/>
  <c r="K58" i="4"/>
  <c r="K59" i="10"/>
  <c r="C36" i="3" s="1"/>
  <c r="E12" i="6"/>
  <c r="K12" i="6"/>
  <c r="I59" i="4"/>
  <c r="F59" i="4"/>
  <c r="G59" i="4"/>
  <c r="E12" i="5"/>
  <c r="K12" i="5"/>
  <c r="K28" i="4"/>
  <c r="E28" i="4"/>
  <c r="K45" i="4"/>
  <c r="J59" i="4"/>
  <c r="E45" i="4"/>
  <c r="E58" i="4"/>
  <c r="G59" i="1"/>
  <c r="F61" i="1"/>
  <c r="D61" i="1"/>
  <c r="E60" i="1"/>
  <c r="G60" i="1" s="1"/>
  <c r="E59" i="1"/>
  <c r="E58" i="1"/>
  <c r="G58" i="1" s="1"/>
  <c r="E57" i="1"/>
  <c r="G57" i="1" s="1"/>
  <c r="E56" i="1"/>
  <c r="G56" i="1" s="1"/>
  <c r="E55" i="1"/>
  <c r="G55" i="1" s="1"/>
  <c r="E54" i="1"/>
  <c r="G54" i="1" s="1"/>
  <c r="E53" i="1"/>
  <c r="G53" i="1" s="1"/>
  <c r="E52" i="1"/>
  <c r="G52" i="1" s="1"/>
  <c r="E51" i="1"/>
  <c r="G51" i="1" s="1"/>
  <c r="E50" i="1"/>
  <c r="G50" i="1" s="1"/>
  <c r="E49" i="1"/>
  <c r="G49" i="1" s="1"/>
  <c r="E48" i="1"/>
  <c r="G48" i="1" s="1"/>
  <c r="E47" i="1"/>
  <c r="G47" i="1" s="1"/>
  <c r="E46" i="1"/>
  <c r="G46" i="1" s="1"/>
  <c r="F44" i="1"/>
  <c r="D44" i="1"/>
  <c r="E43" i="1"/>
  <c r="G43" i="1" s="1"/>
  <c r="E42" i="1"/>
  <c r="G42" i="1" s="1"/>
  <c r="E41" i="1"/>
  <c r="G41" i="1" s="1"/>
  <c r="E40" i="1"/>
  <c r="G40" i="1" s="1"/>
  <c r="E39" i="1"/>
  <c r="G39" i="1" s="1"/>
  <c r="E38" i="1"/>
  <c r="G38" i="1" s="1"/>
  <c r="E37" i="1"/>
  <c r="G37" i="1" s="1"/>
  <c r="E36" i="1"/>
  <c r="G36" i="1" s="1"/>
  <c r="E35" i="1"/>
  <c r="G35" i="1" s="1"/>
  <c r="E34" i="1"/>
  <c r="G34" i="1" s="1"/>
  <c r="E33" i="1"/>
  <c r="G33" i="1" s="1"/>
  <c r="E32" i="1"/>
  <c r="G32" i="1" s="1"/>
  <c r="E31" i="1"/>
  <c r="G31" i="1" s="1"/>
  <c r="E30" i="1"/>
  <c r="F28" i="1"/>
  <c r="D28" i="1"/>
  <c r="E27" i="1"/>
  <c r="G27" i="1" s="1"/>
  <c r="E26" i="1"/>
  <c r="G26" i="1" s="1"/>
  <c r="E25" i="1"/>
  <c r="G25" i="1" s="1"/>
  <c r="E24" i="1"/>
  <c r="G24" i="1" s="1"/>
  <c r="E23" i="1"/>
  <c r="G23" i="1" s="1"/>
  <c r="E22" i="1"/>
  <c r="G22" i="1" s="1"/>
  <c r="E21" i="1"/>
  <c r="G21" i="1" s="1"/>
  <c r="E20" i="1"/>
  <c r="G20" i="1" s="1"/>
  <c r="E19" i="1"/>
  <c r="G19" i="1" s="1"/>
  <c r="E18" i="1"/>
  <c r="G18" i="1" s="1"/>
  <c r="E17" i="1"/>
  <c r="G17" i="1" s="1"/>
  <c r="E16" i="1"/>
  <c r="G16" i="1" s="1"/>
  <c r="E15" i="1"/>
  <c r="G15" i="1" s="1"/>
  <c r="E14" i="1"/>
  <c r="G14" i="1" s="1"/>
  <c r="E13" i="1"/>
  <c r="G13" i="1" s="1"/>
  <c r="E12" i="1"/>
  <c r="G12" i="1" s="1"/>
  <c r="E11" i="1"/>
  <c r="G11" i="1" s="1"/>
  <c r="E10" i="1"/>
  <c r="G10" i="1" s="1"/>
  <c r="E9" i="1"/>
  <c r="G9" i="1" s="1"/>
  <c r="E8" i="1"/>
  <c r="C17" i="3" l="1"/>
  <c r="C35" i="3"/>
  <c r="C10" i="3"/>
  <c r="C28" i="3"/>
  <c r="C16" i="3"/>
  <c r="C34" i="3"/>
  <c r="C9" i="3"/>
  <c r="C27" i="3"/>
  <c r="K59" i="4"/>
  <c r="C15" i="3" s="1"/>
  <c r="E59" i="4"/>
  <c r="C8" i="3" s="1"/>
  <c r="E61" i="1"/>
  <c r="E44" i="1"/>
  <c r="F64" i="1"/>
  <c r="D64" i="1"/>
  <c r="E28" i="1"/>
  <c r="G61" i="1"/>
  <c r="G30" i="1"/>
  <c r="G44" i="1" s="1"/>
  <c r="G8" i="1"/>
  <c r="G28" i="1" s="1"/>
  <c r="C18" i="3" l="1"/>
  <c r="C37" i="3"/>
  <c r="G64" i="1"/>
  <c r="E64" i="1"/>
  <c r="G65" i="1" l="1"/>
  <c r="C11" i="3" l="1"/>
  <c r="C12" i="3" s="1"/>
  <c r="C19" i="3" s="1"/>
  <c r="C30" i="3"/>
  <c r="C31" i="3" s="1"/>
  <c r="C38" i="3" s="1"/>
</calcChain>
</file>

<file path=xl/comments1.xml><?xml version="1.0" encoding="utf-8"?>
<comments xmlns="http://schemas.openxmlformats.org/spreadsheetml/2006/main">
  <authors>
    <author>Wahlbrink, Jennifer</author>
  </authors>
  <commentList>
    <comment ref="F9" authorId="0" shapeId="0">
      <text>
        <r>
          <rPr>
            <b/>
            <sz val="9"/>
            <color indexed="81"/>
            <rFont val="Tahoma"/>
            <charset val="1"/>
          </rPr>
          <t>Wahlbrink, Jennifer:</t>
        </r>
        <r>
          <rPr>
            <sz val="9"/>
            <color indexed="81"/>
            <rFont val="Tahoma"/>
            <charset val="1"/>
          </rPr>
          <t xml:space="preserve">
included in GL
</t>
        </r>
      </text>
    </comment>
    <comment ref="G9" authorId="0" shapeId="0">
      <text>
        <r>
          <rPr>
            <b/>
            <sz val="9"/>
            <color indexed="81"/>
            <rFont val="Tahoma"/>
            <charset val="1"/>
          </rPr>
          <t>Wahlbrink, Jennifer:</t>
        </r>
        <r>
          <rPr>
            <sz val="9"/>
            <color indexed="81"/>
            <rFont val="Tahoma"/>
            <charset val="1"/>
          </rPr>
          <t xml:space="preserve">
included in GL
</t>
        </r>
      </text>
    </comment>
    <comment ref="H9" authorId="0" shapeId="0">
      <text>
        <r>
          <rPr>
            <b/>
            <sz val="9"/>
            <color indexed="81"/>
            <rFont val="Tahoma"/>
            <charset val="1"/>
          </rPr>
          <t>Wahlbrink, Jennifer:</t>
        </r>
        <r>
          <rPr>
            <sz val="9"/>
            <color indexed="81"/>
            <rFont val="Tahoma"/>
            <charset val="1"/>
          </rPr>
          <t xml:space="preserve">
included in GL
</t>
        </r>
      </text>
    </comment>
    <comment ref="I9" authorId="0" shapeId="0">
      <text>
        <r>
          <rPr>
            <b/>
            <sz val="9"/>
            <color indexed="81"/>
            <rFont val="Tahoma"/>
            <charset val="1"/>
          </rPr>
          <t>Wahlbrink, Jennifer:</t>
        </r>
        <r>
          <rPr>
            <sz val="9"/>
            <color indexed="81"/>
            <rFont val="Tahoma"/>
            <charset val="1"/>
          </rPr>
          <t xml:space="preserve">
included in GL
</t>
        </r>
      </text>
    </comment>
    <comment ref="J9" authorId="0" shapeId="0">
      <text>
        <r>
          <rPr>
            <b/>
            <sz val="9"/>
            <color indexed="81"/>
            <rFont val="Tahoma"/>
            <charset val="1"/>
          </rPr>
          <t>Wahlbrink, Jennifer:</t>
        </r>
        <r>
          <rPr>
            <sz val="9"/>
            <color indexed="81"/>
            <rFont val="Tahoma"/>
            <charset val="1"/>
          </rPr>
          <t xml:space="preserve">
included in GL
</t>
        </r>
      </text>
    </comment>
    <comment ref="F10" authorId="0" shapeId="0">
      <text>
        <r>
          <rPr>
            <b/>
            <sz val="9"/>
            <color indexed="81"/>
            <rFont val="Tahoma"/>
            <charset val="1"/>
          </rPr>
          <t>Wahlbrink, Jennifer:</t>
        </r>
        <r>
          <rPr>
            <sz val="9"/>
            <color indexed="81"/>
            <rFont val="Tahoma"/>
            <charset val="1"/>
          </rPr>
          <t xml:space="preserve">
included in GL</t>
        </r>
      </text>
    </comment>
    <comment ref="G10" authorId="0" shapeId="0">
      <text>
        <r>
          <rPr>
            <b/>
            <sz val="9"/>
            <color indexed="81"/>
            <rFont val="Tahoma"/>
            <charset val="1"/>
          </rPr>
          <t>Wahlbrink, Jennifer:</t>
        </r>
        <r>
          <rPr>
            <sz val="9"/>
            <color indexed="81"/>
            <rFont val="Tahoma"/>
            <charset val="1"/>
          </rPr>
          <t xml:space="preserve">
included in GL</t>
        </r>
      </text>
    </comment>
    <comment ref="H10" authorId="0" shapeId="0">
      <text>
        <r>
          <rPr>
            <b/>
            <sz val="9"/>
            <color indexed="81"/>
            <rFont val="Tahoma"/>
            <charset val="1"/>
          </rPr>
          <t>Wahlbrink, Jennifer:</t>
        </r>
        <r>
          <rPr>
            <sz val="9"/>
            <color indexed="81"/>
            <rFont val="Tahoma"/>
            <charset val="1"/>
          </rPr>
          <t xml:space="preserve">
included in GL</t>
        </r>
      </text>
    </comment>
    <comment ref="I10" authorId="0" shapeId="0">
      <text>
        <r>
          <rPr>
            <b/>
            <sz val="9"/>
            <color indexed="81"/>
            <rFont val="Tahoma"/>
            <charset val="1"/>
          </rPr>
          <t>Wahlbrink, Jennifer:</t>
        </r>
        <r>
          <rPr>
            <sz val="9"/>
            <color indexed="81"/>
            <rFont val="Tahoma"/>
            <charset val="1"/>
          </rPr>
          <t xml:space="preserve">
included in GL</t>
        </r>
      </text>
    </comment>
    <comment ref="J10" authorId="0" shapeId="0">
      <text>
        <r>
          <rPr>
            <b/>
            <sz val="9"/>
            <color indexed="81"/>
            <rFont val="Tahoma"/>
            <charset val="1"/>
          </rPr>
          <t>Wahlbrink, Jennifer:</t>
        </r>
        <r>
          <rPr>
            <sz val="9"/>
            <color indexed="81"/>
            <rFont val="Tahoma"/>
            <charset val="1"/>
          </rPr>
          <t xml:space="preserve">
included in GL</t>
        </r>
      </text>
    </comment>
    <comment ref="F11" authorId="0" shapeId="0">
      <text>
        <r>
          <rPr>
            <b/>
            <sz val="9"/>
            <color indexed="81"/>
            <rFont val="Tahoma"/>
            <charset val="1"/>
          </rPr>
          <t>Wahlbrink, Jennifer:</t>
        </r>
        <r>
          <rPr>
            <sz val="9"/>
            <color indexed="81"/>
            <rFont val="Tahoma"/>
            <charset val="1"/>
          </rPr>
          <t xml:space="preserve">
AR &amp; GB
</t>
        </r>
      </text>
    </comment>
    <comment ref="G11" authorId="0" shapeId="0">
      <text>
        <r>
          <rPr>
            <b/>
            <sz val="9"/>
            <color indexed="81"/>
            <rFont val="Tahoma"/>
            <charset val="1"/>
          </rPr>
          <t>Wahlbrink, Jennifer:</t>
        </r>
        <r>
          <rPr>
            <sz val="9"/>
            <color indexed="81"/>
            <rFont val="Tahoma"/>
            <charset val="1"/>
          </rPr>
          <t xml:space="preserve">
AR &amp; GB
</t>
        </r>
      </text>
    </comment>
    <comment ref="H11" authorId="0" shapeId="0">
      <text>
        <r>
          <rPr>
            <b/>
            <sz val="9"/>
            <color indexed="81"/>
            <rFont val="Tahoma"/>
            <charset val="1"/>
          </rPr>
          <t>Wahlbrink, Jennifer:</t>
        </r>
        <r>
          <rPr>
            <sz val="9"/>
            <color indexed="81"/>
            <rFont val="Tahoma"/>
            <charset val="1"/>
          </rPr>
          <t xml:space="preserve">
AR &amp; GB
</t>
        </r>
      </text>
    </comment>
    <comment ref="I11" authorId="0" shapeId="0">
      <text>
        <r>
          <rPr>
            <b/>
            <sz val="9"/>
            <color indexed="81"/>
            <rFont val="Tahoma"/>
            <charset val="1"/>
          </rPr>
          <t>Wahlbrink, Jennifer:</t>
        </r>
        <r>
          <rPr>
            <sz val="9"/>
            <color indexed="81"/>
            <rFont val="Tahoma"/>
            <charset val="1"/>
          </rPr>
          <t xml:space="preserve">
AR &amp; GB
</t>
        </r>
      </text>
    </comment>
    <comment ref="J11" authorId="0" shapeId="0">
      <text>
        <r>
          <rPr>
            <b/>
            <sz val="9"/>
            <color indexed="81"/>
            <rFont val="Tahoma"/>
            <charset val="1"/>
          </rPr>
          <t>Wahlbrink, Jennifer:</t>
        </r>
        <r>
          <rPr>
            <sz val="9"/>
            <color indexed="81"/>
            <rFont val="Tahoma"/>
            <charset val="1"/>
          </rPr>
          <t xml:space="preserve">
AR &amp; GB
</t>
        </r>
      </text>
    </comment>
    <comment ref="F12" authorId="0" shapeId="0">
      <text>
        <r>
          <rPr>
            <b/>
            <sz val="9"/>
            <color indexed="81"/>
            <rFont val="Tahoma"/>
            <charset val="1"/>
          </rPr>
          <t>Wahlbrink, Jennifer:</t>
        </r>
        <r>
          <rPr>
            <sz val="9"/>
            <color indexed="81"/>
            <rFont val="Tahoma"/>
            <charset val="1"/>
          </rPr>
          <t xml:space="preserve">
Tyler Cashiering
</t>
        </r>
      </text>
    </comment>
    <comment ref="G12" authorId="0" shapeId="0">
      <text>
        <r>
          <rPr>
            <b/>
            <sz val="9"/>
            <color indexed="81"/>
            <rFont val="Tahoma"/>
            <charset val="1"/>
          </rPr>
          <t>Wahlbrink, Jennifer:</t>
        </r>
        <r>
          <rPr>
            <sz val="9"/>
            <color indexed="81"/>
            <rFont val="Tahoma"/>
            <charset val="1"/>
          </rPr>
          <t xml:space="preserve">
Tyler Cashiering
</t>
        </r>
      </text>
    </comment>
    <comment ref="H12" authorId="0" shapeId="0">
      <text>
        <r>
          <rPr>
            <b/>
            <sz val="9"/>
            <color indexed="81"/>
            <rFont val="Tahoma"/>
            <charset val="1"/>
          </rPr>
          <t>Wahlbrink, Jennifer:</t>
        </r>
        <r>
          <rPr>
            <sz val="9"/>
            <color indexed="81"/>
            <rFont val="Tahoma"/>
            <charset val="1"/>
          </rPr>
          <t xml:space="preserve">
Tyler Cashiering
</t>
        </r>
      </text>
    </comment>
    <comment ref="I12" authorId="0" shapeId="0">
      <text>
        <r>
          <rPr>
            <b/>
            <sz val="9"/>
            <color indexed="81"/>
            <rFont val="Tahoma"/>
            <charset val="1"/>
          </rPr>
          <t>Wahlbrink, Jennifer:</t>
        </r>
        <r>
          <rPr>
            <sz val="9"/>
            <color indexed="81"/>
            <rFont val="Tahoma"/>
            <charset val="1"/>
          </rPr>
          <t xml:space="preserve">
Tyler Cashiering
</t>
        </r>
      </text>
    </comment>
    <comment ref="J12" authorId="0" shapeId="0">
      <text>
        <r>
          <rPr>
            <b/>
            <sz val="9"/>
            <color indexed="81"/>
            <rFont val="Tahoma"/>
            <charset val="1"/>
          </rPr>
          <t>Wahlbrink, Jennifer:</t>
        </r>
        <r>
          <rPr>
            <sz val="9"/>
            <color indexed="81"/>
            <rFont val="Tahoma"/>
            <charset val="1"/>
          </rPr>
          <t xml:space="preserve">
Tyler Cashiering
</t>
        </r>
      </text>
    </comment>
    <comment ref="F13" authorId="0" shapeId="0">
      <text>
        <r>
          <rPr>
            <b/>
            <sz val="9"/>
            <color indexed="81"/>
            <rFont val="Tahoma"/>
            <charset val="1"/>
          </rPr>
          <t>Wahlbrink, Jennifer:</t>
        </r>
        <r>
          <rPr>
            <sz val="9"/>
            <color indexed="81"/>
            <rFont val="Tahoma"/>
            <charset val="1"/>
          </rPr>
          <t xml:space="preserve">
Purchasing &amp; Bid Mgt., eProcurement
</t>
        </r>
      </text>
    </comment>
    <comment ref="G13" authorId="0" shapeId="0">
      <text>
        <r>
          <rPr>
            <b/>
            <sz val="9"/>
            <color indexed="81"/>
            <rFont val="Tahoma"/>
            <charset val="1"/>
          </rPr>
          <t>Wahlbrink, Jennifer:</t>
        </r>
        <r>
          <rPr>
            <sz val="9"/>
            <color indexed="81"/>
            <rFont val="Tahoma"/>
            <charset val="1"/>
          </rPr>
          <t xml:space="preserve">
Purchasing &amp; Bid Mgt., eProcurement
</t>
        </r>
      </text>
    </comment>
    <comment ref="H13" authorId="0" shapeId="0">
      <text>
        <r>
          <rPr>
            <b/>
            <sz val="9"/>
            <color indexed="81"/>
            <rFont val="Tahoma"/>
            <charset val="1"/>
          </rPr>
          <t>Wahlbrink, Jennifer:</t>
        </r>
        <r>
          <rPr>
            <sz val="9"/>
            <color indexed="81"/>
            <rFont val="Tahoma"/>
            <charset val="1"/>
          </rPr>
          <t xml:space="preserve">
Purchasing &amp; Bid Mgt., eProcurement
</t>
        </r>
      </text>
    </comment>
    <comment ref="I13" authorId="0" shapeId="0">
      <text>
        <r>
          <rPr>
            <b/>
            <sz val="9"/>
            <color indexed="81"/>
            <rFont val="Tahoma"/>
            <charset val="1"/>
          </rPr>
          <t>Wahlbrink, Jennifer:</t>
        </r>
        <r>
          <rPr>
            <sz val="9"/>
            <color indexed="81"/>
            <rFont val="Tahoma"/>
            <charset val="1"/>
          </rPr>
          <t xml:space="preserve">
Purchasing &amp; Bid Mgt., eProcurement
</t>
        </r>
      </text>
    </comment>
    <comment ref="J13" authorId="0" shapeId="0">
      <text>
        <r>
          <rPr>
            <b/>
            <sz val="9"/>
            <color indexed="81"/>
            <rFont val="Tahoma"/>
            <charset val="1"/>
          </rPr>
          <t>Wahlbrink, Jennifer:</t>
        </r>
        <r>
          <rPr>
            <sz val="9"/>
            <color indexed="81"/>
            <rFont val="Tahoma"/>
            <charset val="1"/>
          </rPr>
          <t xml:space="preserve">
Purchasing &amp; Bid Mgt., eProcurement
</t>
        </r>
      </text>
    </comment>
    <comment ref="F16" authorId="0" shapeId="0">
      <text>
        <r>
          <rPr>
            <b/>
            <sz val="9"/>
            <color indexed="81"/>
            <rFont val="Tahoma"/>
            <charset val="1"/>
          </rPr>
          <t>Wahlbrink, Jennifer:</t>
        </r>
        <r>
          <rPr>
            <sz val="9"/>
            <color indexed="81"/>
            <rFont val="Tahoma"/>
            <charset val="1"/>
          </rPr>
          <t xml:space="preserve">
included in Grants
</t>
        </r>
      </text>
    </comment>
    <comment ref="G16" authorId="0" shapeId="0">
      <text>
        <r>
          <rPr>
            <b/>
            <sz val="9"/>
            <color indexed="81"/>
            <rFont val="Tahoma"/>
            <charset val="1"/>
          </rPr>
          <t>Wahlbrink, Jennifer:</t>
        </r>
        <r>
          <rPr>
            <sz val="9"/>
            <color indexed="81"/>
            <rFont val="Tahoma"/>
            <charset val="1"/>
          </rPr>
          <t xml:space="preserve">
included in Grants
</t>
        </r>
      </text>
    </comment>
    <comment ref="H16" authorId="0" shapeId="0">
      <text>
        <r>
          <rPr>
            <b/>
            <sz val="9"/>
            <color indexed="81"/>
            <rFont val="Tahoma"/>
            <charset val="1"/>
          </rPr>
          <t>Wahlbrink, Jennifer:</t>
        </r>
        <r>
          <rPr>
            <sz val="9"/>
            <color indexed="81"/>
            <rFont val="Tahoma"/>
            <charset val="1"/>
          </rPr>
          <t xml:space="preserve">
included in Grants
</t>
        </r>
      </text>
    </comment>
    <comment ref="I16" authorId="0" shapeId="0">
      <text>
        <r>
          <rPr>
            <b/>
            <sz val="9"/>
            <color indexed="81"/>
            <rFont val="Tahoma"/>
            <charset val="1"/>
          </rPr>
          <t>Wahlbrink, Jennifer:</t>
        </r>
        <r>
          <rPr>
            <sz val="9"/>
            <color indexed="81"/>
            <rFont val="Tahoma"/>
            <charset val="1"/>
          </rPr>
          <t xml:space="preserve">
included in Grants
</t>
        </r>
      </text>
    </comment>
    <comment ref="J16" authorId="0" shapeId="0">
      <text>
        <r>
          <rPr>
            <b/>
            <sz val="9"/>
            <color indexed="81"/>
            <rFont val="Tahoma"/>
            <charset val="1"/>
          </rPr>
          <t>Wahlbrink, Jennifer:</t>
        </r>
        <r>
          <rPr>
            <sz val="9"/>
            <color indexed="81"/>
            <rFont val="Tahoma"/>
            <charset val="1"/>
          </rPr>
          <t xml:space="preserve">
included in Grants
</t>
        </r>
      </text>
    </comment>
    <comment ref="F19" authorId="0" shapeId="0">
      <text>
        <r>
          <rPr>
            <b/>
            <sz val="9"/>
            <color indexed="81"/>
            <rFont val="Tahoma"/>
            <charset val="1"/>
          </rPr>
          <t>Wahlbrink, Jennifer:</t>
        </r>
        <r>
          <rPr>
            <sz val="9"/>
            <color indexed="81"/>
            <rFont val="Tahoma"/>
            <charset val="1"/>
          </rPr>
          <t xml:space="preserve">
Citizen Transparency Portal since row 17 doesn't total.
</t>
        </r>
      </text>
    </comment>
    <comment ref="F20" authorId="0" shapeId="0">
      <text>
        <r>
          <rPr>
            <b/>
            <sz val="9"/>
            <color indexed="81"/>
            <rFont val="Tahoma"/>
            <charset val="1"/>
          </rPr>
          <t>Wahlbrink, Jennifer:</t>
        </r>
        <r>
          <rPr>
            <sz val="9"/>
            <color indexed="81"/>
            <rFont val="Tahoma"/>
            <charset val="1"/>
          </rPr>
          <t xml:space="preserve">
Employee Exp Reimbursement &amp; Cash Management
</t>
        </r>
      </text>
    </comment>
    <comment ref="G20" authorId="0" shapeId="0">
      <text>
        <r>
          <rPr>
            <b/>
            <sz val="9"/>
            <color indexed="81"/>
            <rFont val="Tahoma"/>
            <charset val="1"/>
          </rPr>
          <t>Wahlbrink, Jennifer:</t>
        </r>
        <r>
          <rPr>
            <sz val="9"/>
            <color indexed="81"/>
            <rFont val="Tahoma"/>
            <charset val="1"/>
          </rPr>
          <t xml:space="preserve">
Employee Exp Reimbursement &amp; Cash Management
</t>
        </r>
      </text>
    </comment>
    <comment ref="H20" authorId="0" shapeId="0">
      <text>
        <r>
          <rPr>
            <b/>
            <sz val="9"/>
            <color indexed="81"/>
            <rFont val="Tahoma"/>
            <charset val="1"/>
          </rPr>
          <t>Wahlbrink, Jennifer:</t>
        </r>
        <r>
          <rPr>
            <sz val="9"/>
            <color indexed="81"/>
            <rFont val="Tahoma"/>
            <charset val="1"/>
          </rPr>
          <t xml:space="preserve">
Employee Exp Reimbursement &amp; Cash Management
</t>
        </r>
      </text>
    </comment>
    <comment ref="I20" authorId="0" shapeId="0">
      <text>
        <r>
          <rPr>
            <b/>
            <sz val="9"/>
            <color indexed="81"/>
            <rFont val="Tahoma"/>
            <charset val="1"/>
          </rPr>
          <t>Wahlbrink, Jennifer:</t>
        </r>
        <r>
          <rPr>
            <sz val="9"/>
            <color indexed="81"/>
            <rFont val="Tahoma"/>
            <charset val="1"/>
          </rPr>
          <t xml:space="preserve">
Employee Exp Reimbursement &amp; Cash Management
</t>
        </r>
      </text>
    </comment>
    <comment ref="J20" authorId="0" shapeId="0">
      <text>
        <r>
          <rPr>
            <b/>
            <sz val="9"/>
            <color indexed="81"/>
            <rFont val="Tahoma"/>
            <charset val="1"/>
          </rPr>
          <t>Wahlbrink, Jennifer:</t>
        </r>
        <r>
          <rPr>
            <sz val="9"/>
            <color indexed="81"/>
            <rFont val="Tahoma"/>
            <charset val="1"/>
          </rPr>
          <t xml:space="preserve">
Employee Exp Reimbursement &amp; Cash Management
</t>
        </r>
      </text>
    </comment>
    <comment ref="F21" authorId="0" shapeId="0">
      <text>
        <r>
          <rPr>
            <b/>
            <sz val="9"/>
            <color indexed="81"/>
            <rFont val="Tahoma"/>
            <charset val="1"/>
          </rPr>
          <t>Wahlbrink, Jennifer:</t>
        </r>
        <r>
          <rPr>
            <sz val="9"/>
            <color indexed="81"/>
            <rFont val="Tahoma"/>
            <charset val="1"/>
          </rPr>
          <t xml:space="preserve">
Tyler Forms Processing</t>
        </r>
      </text>
    </comment>
    <comment ref="G21" authorId="0" shapeId="0">
      <text>
        <r>
          <rPr>
            <b/>
            <sz val="9"/>
            <color indexed="81"/>
            <rFont val="Tahoma"/>
            <charset val="1"/>
          </rPr>
          <t>Wahlbrink, Jennifer:</t>
        </r>
        <r>
          <rPr>
            <sz val="9"/>
            <color indexed="81"/>
            <rFont val="Tahoma"/>
            <charset val="1"/>
          </rPr>
          <t xml:space="preserve">
Tyler Forms Processing</t>
        </r>
      </text>
    </comment>
    <comment ref="H21" authorId="0" shapeId="0">
      <text>
        <r>
          <rPr>
            <b/>
            <sz val="9"/>
            <color indexed="81"/>
            <rFont val="Tahoma"/>
            <charset val="1"/>
          </rPr>
          <t>Wahlbrink, Jennifer:</t>
        </r>
        <r>
          <rPr>
            <sz val="9"/>
            <color indexed="81"/>
            <rFont val="Tahoma"/>
            <charset val="1"/>
          </rPr>
          <t xml:space="preserve">
Tyler Forms Processing</t>
        </r>
      </text>
    </comment>
    <comment ref="I21" authorId="0" shapeId="0">
      <text>
        <r>
          <rPr>
            <b/>
            <sz val="9"/>
            <color indexed="81"/>
            <rFont val="Tahoma"/>
            <charset val="1"/>
          </rPr>
          <t>Wahlbrink, Jennifer:</t>
        </r>
        <r>
          <rPr>
            <sz val="9"/>
            <color indexed="81"/>
            <rFont val="Tahoma"/>
            <charset val="1"/>
          </rPr>
          <t xml:space="preserve">
Tyler Forms Processing</t>
        </r>
      </text>
    </comment>
    <comment ref="J21" authorId="0" shapeId="0">
      <text>
        <r>
          <rPr>
            <b/>
            <sz val="9"/>
            <color indexed="81"/>
            <rFont val="Tahoma"/>
            <charset val="1"/>
          </rPr>
          <t>Wahlbrink, Jennifer:</t>
        </r>
        <r>
          <rPr>
            <sz val="9"/>
            <color indexed="81"/>
            <rFont val="Tahoma"/>
            <charset val="1"/>
          </rPr>
          <t xml:space="preserve">
Tyler Forms Processing</t>
        </r>
      </text>
    </comment>
    <comment ref="F37" authorId="0" shapeId="0">
      <text>
        <r>
          <rPr>
            <b/>
            <sz val="9"/>
            <color indexed="81"/>
            <rFont val="Tahoma"/>
            <charset val="1"/>
          </rPr>
          <t>Wahlbrink, Jennifer:</t>
        </r>
        <r>
          <rPr>
            <sz val="9"/>
            <color indexed="81"/>
            <rFont val="Tahoma"/>
            <charset val="1"/>
          </rPr>
          <t xml:space="preserve">
Recruiting
</t>
        </r>
      </text>
    </comment>
    <comment ref="G37" authorId="0" shapeId="0">
      <text>
        <r>
          <rPr>
            <b/>
            <sz val="9"/>
            <color indexed="81"/>
            <rFont val="Tahoma"/>
            <charset val="1"/>
          </rPr>
          <t>Wahlbrink, Jennifer:</t>
        </r>
        <r>
          <rPr>
            <sz val="9"/>
            <color indexed="81"/>
            <rFont val="Tahoma"/>
            <charset val="1"/>
          </rPr>
          <t xml:space="preserve">
Recruiting
</t>
        </r>
      </text>
    </comment>
    <comment ref="H37" authorId="0" shapeId="0">
      <text>
        <r>
          <rPr>
            <b/>
            <sz val="9"/>
            <color indexed="81"/>
            <rFont val="Tahoma"/>
            <charset val="1"/>
          </rPr>
          <t>Wahlbrink, Jennifer:</t>
        </r>
        <r>
          <rPr>
            <sz val="9"/>
            <color indexed="81"/>
            <rFont val="Tahoma"/>
            <charset val="1"/>
          </rPr>
          <t xml:space="preserve">
Recruiting
</t>
        </r>
      </text>
    </comment>
    <comment ref="I37" authorId="0" shapeId="0">
      <text>
        <r>
          <rPr>
            <b/>
            <sz val="9"/>
            <color indexed="81"/>
            <rFont val="Tahoma"/>
            <charset val="1"/>
          </rPr>
          <t>Wahlbrink, Jennifer:</t>
        </r>
        <r>
          <rPr>
            <sz val="9"/>
            <color indexed="81"/>
            <rFont val="Tahoma"/>
            <charset val="1"/>
          </rPr>
          <t xml:space="preserve">
Recruiting
</t>
        </r>
      </text>
    </comment>
    <comment ref="J37" authorId="0" shapeId="0">
      <text>
        <r>
          <rPr>
            <b/>
            <sz val="9"/>
            <color indexed="81"/>
            <rFont val="Tahoma"/>
            <charset val="1"/>
          </rPr>
          <t>Wahlbrink, Jennifer:</t>
        </r>
        <r>
          <rPr>
            <sz val="9"/>
            <color indexed="81"/>
            <rFont val="Tahoma"/>
            <charset val="1"/>
          </rPr>
          <t xml:space="preserve">
Recruiting
</t>
        </r>
      </text>
    </comment>
    <comment ref="F38" authorId="0" shapeId="0">
      <text>
        <r>
          <rPr>
            <b/>
            <sz val="9"/>
            <color indexed="81"/>
            <rFont val="Tahoma"/>
            <charset val="1"/>
          </rPr>
          <t>Wahlbrink, Jennifer:</t>
        </r>
        <r>
          <rPr>
            <sz val="9"/>
            <color indexed="81"/>
            <rFont val="Tahoma"/>
            <charset val="1"/>
          </rPr>
          <t xml:space="preserve">
Tyler Content Manager SE, Self Service SE, Auto Index/Redaction
</t>
        </r>
      </text>
    </comment>
    <comment ref="G38" authorId="0" shapeId="0">
      <text>
        <r>
          <rPr>
            <b/>
            <sz val="9"/>
            <color indexed="81"/>
            <rFont val="Tahoma"/>
            <charset val="1"/>
          </rPr>
          <t>Wahlbrink, Jennifer:</t>
        </r>
        <r>
          <rPr>
            <sz val="9"/>
            <color indexed="81"/>
            <rFont val="Tahoma"/>
            <charset val="1"/>
          </rPr>
          <t xml:space="preserve">
Tyler Content Manager SE, Self Service SE, Auto Index/Redaction
</t>
        </r>
      </text>
    </comment>
    <comment ref="H38" authorId="0" shapeId="0">
      <text>
        <r>
          <rPr>
            <b/>
            <sz val="9"/>
            <color indexed="81"/>
            <rFont val="Tahoma"/>
            <charset val="1"/>
          </rPr>
          <t>Wahlbrink, Jennifer:</t>
        </r>
        <r>
          <rPr>
            <sz val="9"/>
            <color indexed="81"/>
            <rFont val="Tahoma"/>
            <charset val="1"/>
          </rPr>
          <t xml:space="preserve">
Tyler Content Manager SE, Self Service SE, Auto Index/Redaction
</t>
        </r>
      </text>
    </comment>
    <comment ref="I38" authorId="0" shapeId="0">
      <text>
        <r>
          <rPr>
            <b/>
            <sz val="9"/>
            <color indexed="81"/>
            <rFont val="Tahoma"/>
            <charset val="1"/>
          </rPr>
          <t>Wahlbrink, Jennifer:</t>
        </r>
        <r>
          <rPr>
            <sz val="9"/>
            <color indexed="81"/>
            <rFont val="Tahoma"/>
            <charset val="1"/>
          </rPr>
          <t xml:space="preserve">
Tyler Content Manager SE, Self Service SE, Auto Index/Redaction
</t>
        </r>
      </text>
    </comment>
    <comment ref="J38" authorId="0" shapeId="0">
      <text>
        <r>
          <rPr>
            <b/>
            <sz val="9"/>
            <color indexed="81"/>
            <rFont val="Tahoma"/>
            <charset val="1"/>
          </rPr>
          <t>Wahlbrink, Jennifer:</t>
        </r>
        <r>
          <rPr>
            <sz val="9"/>
            <color indexed="81"/>
            <rFont val="Tahoma"/>
            <charset val="1"/>
          </rPr>
          <t xml:space="preserve">
Tyler Content Manager SE, Self Service SE, Auto Index/Redaction
</t>
        </r>
      </text>
    </comment>
    <comment ref="F47" authorId="0" shapeId="0">
      <text>
        <r>
          <rPr>
            <b/>
            <sz val="9"/>
            <color indexed="81"/>
            <rFont val="Tahoma"/>
            <charset val="1"/>
          </rPr>
          <t>Wahlbrink, Jennifer:</t>
        </r>
        <r>
          <rPr>
            <sz val="9"/>
            <color indexed="81"/>
            <rFont val="Tahoma"/>
            <charset val="1"/>
          </rPr>
          <t xml:space="preserve">
Munis Analytics &amp; Reporting
</t>
        </r>
      </text>
    </comment>
    <comment ref="G47" authorId="0" shapeId="0">
      <text>
        <r>
          <rPr>
            <b/>
            <sz val="9"/>
            <color indexed="81"/>
            <rFont val="Tahoma"/>
            <charset val="1"/>
          </rPr>
          <t>Wahlbrink, Jennifer:</t>
        </r>
        <r>
          <rPr>
            <sz val="9"/>
            <color indexed="81"/>
            <rFont val="Tahoma"/>
            <charset val="1"/>
          </rPr>
          <t xml:space="preserve">
Munis Analytics &amp; Reporting
</t>
        </r>
      </text>
    </comment>
    <comment ref="H47" authorId="0" shapeId="0">
      <text>
        <r>
          <rPr>
            <b/>
            <sz val="9"/>
            <color indexed="81"/>
            <rFont val="Tahoma"/>
            <charset val="1"/>
          </rPr>
          <t>Wahlbrink, Jennifer:</t>
        </r>
        <r>
          <rPr>
            <sz val="9"/>
            <color indexed="81"/>
            <rFont val="Tahoma"/>
            <charset val="1"/>
          </rPr>
          <t xml:space="preserve">
Munis Analytics &amp; Reporting
</t>
        </r>
      </text>
    </comment>
    <comment ref="I47" authorId="0" shapeId="0">
      <text>
        <r>
          <rPr>
            <b/>
            <sz val="9"/>
            <color indexed="81"/>
            <rFont val="Tahoma"/>
            <charset val="1"/>
          </rPr>
          <t>Wahlbrink, Jennifer:</t>
        </r>
        <r>
          <rPr>
            <sz val="9"/>
            <color indexed="81"/>
            <rFont val="Tahoma"/>
            <charset val="1"/>
          </rPr>
          <t xml:space="preserve">
Munis Analytics &amp; Reporting
</t>
        </r>
      </text>
    </comment>
    <comment ref="J47" authorId="0" shapeId="0">
      <text>
        <r>
          <rPr>
            <b/>
            <sz val="9"/>
            <color indexed="81"/>
            <rFont val="Tahoma"/>
            <charset val="1"/>
          </rPr>
          <t>Wahlbrink, Jennifer:</t>
        </r>
        <r>
          <rPr>
            <sz val="9"/>
            <color indexed="81"/>
            <rFont val="Tahoma"/>
            <charset val="1"/>
          </rPr>
          <t xml:space="preserve">
Munis Analytics &amp; Reporting
</t>
        </r>
      </text>
    </comment>
    <comment ref="F49" authorId="0" shapeId="0">
      <text>
        <r>
          <rPr>
            <b/>
            <sz val="9"/>
            <color indexed="81"/>
            <rFont val="Tahoma"/>
            <charset val="1"/>
          </rPr>
          <t>Wahlbrink, Jennifer:</t>
        </r>
        <r>
          <rPr>
            <sz val="9"/>
            <color indexed="81"/>
            <rFont val="Tahoma"/>
            <charset val="1"/>
          </rPr>
          <t xml:space="preserve">
Citizen Transparency Portal since row 17 doesn't total.
</t>
        </r>
      </text>
    </comment>
  </commentList>
</comments>
</file>

<file path=xl/comments2.xml><?xml version="1.0" encoding="utf-8"?>
<comments xmlns="http://schemas.openxmlformats.org/spreadsheetml/2006/main">
  <authors>
    <author>Wahlbrink, Jennifer</author>
  </authors>
  <commentList>
    <comment ref="C8" authorId="0" shapeId="0">
      <text>
        <r>
          <rPr>
            <b/>
            <sz val="9"/>
            <color indexed="81"/>
            <rFont val="Tahoma"/>
            <charset val="1"/>
          </rPr>
          <t xml:space="preserve">Wahlbrink, Jennifer:
</t>
        </r>
        <r>
          <rPr>
            <sz val="9"/>
            <color indexed="81"/>
            <rFont val="Tahoma"/>
            <family val="2"/>
          </rPr>
          <t xml:space="preserve">CAFR included in this total
</t>
        </r>
      </text>
    </comment>
    <comment ref="C9" authorId="0" shapeId="0">
      <text>
        <r>
          <rPr>
            <b/>
            <sz val="9"/>
            <color indexed="81"/>
            <rFont val="Tahoma"/>
            <charset val="1"/>
          </rPr>
          <t>Wahlbrink, Jennifer:</t>
        </r>
        <r>
          <rPr>
            <sz val="9"/>
            <color indexed="81"/>
            <rFont val="Tahoma"/>
            <charset val="1"/>
          </rPr>
          <t xml:space="preserve">
included in GL
</t>
        </r>
      </text>
    </comment>
    <comment ref="C10" authorId="0" shapeId="0">
      <text>
        <r>
          <rPr>
            <b/>
            <sz val="9"/>
            <color indexed="81"/>
            <rFont val="Tahoma"/>
            <charset val="1"/>
          </rPr>
          <t>Wahlbrink, Jennifer:</t>
        </r>
        <r>
          <rPr>
            <sz val="9"/>
            <color indexed="81"/>
            <rFont val="Tahoma"/>
            <charset val="1"/>
          </rPr>
          <t xml:space="preserve">
included in GL</t>
        </r>
      </text>
    </comment>
    <comment ref="C11" authorId="0" shapeId="0">
      <text>
        <r>
          <rPr>
            <b/>
            <sz val="9"/>
            <color indexed="81"/>
            <rFont val="Tahoma"/>
            <charset val="1"/>
          </rPr>
          <t>Wahlbrink, Jennifer:</t>
        </r>
        <r>
          <rPr>
            <sz val="9"/>
            <color indexed="81"/>
            <rFont val="Tahoma"/>
            <charset val="1"/>
          </rPr>
          <t xml:space="preserve">
AR &amp; GB
</t>
        </r>
      </text>
    </comment>
    <comment ref="C12" authorId="0" shapeId="0">
      <text>
        <r>
          <rPr>
            <b/>
            <sz val="9"/>
            <color indexed="81"/>
            <rFont val="Tahoma"/>
            <charset val="1"/>
          </rPr>
          <t>Wahlbrink, Jennifer:</t>
        </r>
        <r>
          <rPr>
            <sz val="9"/>
            <color indexed="81"/>
            <rFont val="Tahoma"/>
            <charset val="1"/>
          </rPr>
          <t xml:space="preserve">
Tyler Cashiering
</t>
        </r>
      </text>
    </comment>
    <comment ref="C13" authorId="0" shapeId="0">
      <text>
        <r>
          <rPr>
            <b/>
            <sz val="9"/>
            <color indexed="81"/>
            <rFont val="Tahoma"/>
            <charset val="1"/>
          </rPr>
          <t>Wahlbrink, Jennifer:</t>
        </r>
        <r>
          <rPr>
            <sz val="9"/>
            <color indexed="81"/>
            <rFont val="Tahoma"/>
            <charset val="1"/>
          </rPr>
          <t xml:space="preserve">
Purchasing &amp; Bid Mgt., eProcurement
</t>
        </r>
      </text>
    </comment>
    <comment ref="C16" authorId="0" shapeId="0">
      <text>
        <r>
          <rPr>
            <b/>
            <sz val="9"/>
            <color indexed="81"/>
            <rFont val="Tahoma"/>
            <charset val="1"/>
          </rPr>
          <t>Wahlbrink, Jennifer:</t>
        </r>
        <r>
          <rPr>
            <sz val="9"/>
            <color indexed="81"/>
            <rFont val="Tahoma"/>
            <charset val="1"/>
          </rPr>
          <t xml:space="preserve">
included in Grants
</t>
        </r>
      </text>
    </comment>
    <comment ref="C21" authorId="0" shapeId="0">
      <text>
        <r>
          <rPr>
            <b/>
            <sz val="9"/>
            <color indexed="81"/>
            <rFont val="Tahoma"/>
            <charset val="1"/>
          </rPr>
          <t>Wahlbrink, Jennifer:</t>
        </r>
        <r>
          <rPr>
            <sz val="9"/>
            <color indexed="81"/>
            <rFont val="Tahoma"/>
            <charset val="1"/>
          </rPr>
          <t xml:space="preserve">
Employee Exp Reimbursement &amp; Cash Management &amp; Analytics &amp; Reporting
</t>
        </r>
      </text>
    </comment>
    <comment ref="D21" authorId="0" shapeId="0">
      <text>
        <r>
          <rPr>
            <b/>
            <sz val="9"/>
            <color indexed="81"/>
            <rFont val="Tahoma"/>
            <charset val="1"/>
          </rPr>
          <t>Wahlbrink, Jennifer:</t>
        </r>
        <r>
          <rPr>
            <sz val="9"/>
            <color indexed="81"/>
            <rFont val="Tahoma"/>
            <charset val="1"/>
          </rPr>
          <t xml:space="preserve">
Error on totals since cell to the right will not total the calculation
</t>
        </r>
      </text>
    </comment>
    <comment ref="C37" authorId="0" shapeId="0">
      <text>
        <r>
          <rPr>
            <b/>
            <sz val="9"/>
            <color indexed="81"/>
            <rFont val="Tahoma"/>
            <charset val="1"/>
          </rPr>
          <t>Wahlbrink, Jennifer:</t>
        </r>
        <r>
          <rPr>
            <sz val="9"/>
            <color indexed="81"/>
            <rFont val="Tahoma"/>
            <charset val="1"/>
          </rPr>
          <t xml:space="preserve">
Recruiting
</t>
        </r>
      </text>
    </comment>
    <comment ref="C38" authorId="0" shapeId="0">
      <text>
        <r>
          <rPr>
            <b/>
            <sz val="9"/>
            <color indexed="81"/>
            <rFont val="Tahoma"/>
            <charset val="1"/>
          </rPr>
          <t>Wahlbrink, Jennifer:</t>
        </r>
        <r>
          <rPr>
            <sz val="9"/>
            <color indexed="81"/>
            <rFont val="Tahoma"/>
            <charset val="1"/>
          </rPr>
          <t xml:space="preserve">
Tyler Content Manager SE, Self Service SE, Auto Index/Redaction
</t>
        </r>
      </text>
    </comment>
    <comment ref="C48" authorId="0" shapeId="0">
      <text>
        <r>
          <rPr>
            <b/>
            <sz val="9"/>
            <color indexed="81"/>
            <rFont val="Tahoma"/>
            <family val="2"/>
          </rPr>
          <t>Wahlbrink, Jennifer:</t>
        </r>
        <r>
          <rPr>
            <sz val="9"/>
            <color indexed="81"/>
            <rFont val="Tahoma"/>
            <family val="2"/>
          </rPr>
          <t xml:space="preserve">
Imports/Exports noted in Investment Summary
</t>
        </r>
      </text>
    </comment>
    <comment ref="C52" authorId="0" shapeId="0">
      <text>
        <r>
          <rPr>
            <b/>
            <sz val="9"/>
            <color indexed="81"/>
            <rFont val="Tahoma"/>
            <family val="2"/>
          </rPr>
          <t>Wahlbrink, Jennifer:</t>
        </r>
        <r>
          <rPr>
            <sz val="9"/>
            <color indexed="81"/>
            <rFont val="Tahoma"/>
            <family val="2"/>
          </rPr>
          <t xml:space="preserve">
Report Development Assistance
</t>
        </r>
      </text>
    </comment>
  </commentList>
</comments>
</file>

<file path=xl/sharedStrings.xml><?xml version="1.0" encoding="utf-8"?>
<sst xmlns="http://schemas.openxmlformats.org/spreadsheetml/2006/main" count="354" uniqueCount="144">
  <si>
    <t>Module</t>
  </si>
  <si>
    <t>Avg. Rate/Hour</t>
  </si>
  <si>
    <t>Estimated Hours</t>
  </si>
  <si>
    <t>Total Prime Integrator Costs</t>
  </si>
  <si>
    <t>Total Estimated Costs</t>
  </si>
  <si>
    <t>Additional Comments</t>
  </si>
  <si>
    <t>Financial Management</t>
  </si>
  <si>
    <t>General Ledger</t>
  </si>
  <si>
    <t>Budget</t>
  </si>
  <si>
    <t>Accounts Payable</t>
  </si>
  <si>
    <t>Accounts Receivable</t>
  </si>
  <si>
    <t>Cash Receipts</t>
  </si>
  <si>
    <t>Purchasing</t>
  </si>
  <si>
    <t>Grants Accounting</t>
  </si>
  <si>
    <t>Capital Assets</t>
  </si>
  <si>
    <t>Projects Accounting</t>
  </si>
  <si>
    <t>Contracts Management</t>
  </si>
  <si>
    <t>Inventory</t>
  </si>
  <si>
    <t>Citizen Transparency Portal</t>
  </si>
  <si>
    <t>Other</t>
  </si>
  <si>
    <t>Subtotal:</t>
  </si>
  <si>
    <t>Human Resources/Payroll</t>
  </si>
  <si>
    <t>Personnel</t>
  </si>
  <si>
    <t>Payroll</t>
  </si>
  <si>
    <t>Timekeeping</t>
  </si>
  <si>
    <t>Position Control</t>
  </si>
  <si>
    <t>Leave Management</t>
  </si>
  <si>
    <t>Benefits</t>
  </si>
  <si>
    <t>Training/Learning Management</t>
  </si>
  <si>
    <t>Data Conversion (please refer to the RFP)</t>
  </si>
  <si>
    <t>Incremental Data Conversion for additional financial transactional details (please refer to the RFP)</t>
  </si>
  <si>
    <t>Data Interface</t>
  </si>
  <si>
    <t>Project Management</t>
  </si>
  <si>
    <t>Training</t>
  </si>
  <si>
    <t>Technical</t>
  </si>
  <si>
    <t>Reporting</t>
  </si>
  <si>
    <t>Software Modification/Customization</t>
  </si>
  <si>
    <t>Travel</t>
  </si>
  <si>
    <t>Estimated Travel</t>
  </si>
  <si>
    <t>Total Services</t>
  </si>
  <si>
    <t>(Note 3) Please include any other categoies of services you provide.</t>
  </si>
  <si>
    <t>Required</t>
  </si>
  <si>
    <t>Optional</t>
  </si>
  <si>
    <t>Additional Subcontractor Cost</t>
  </si>
  <si>
    <t>Instructions:  Complete columns C, D &amp; F.  Optionally add comments or edit "Other" cells.</t>
  </si>
  <si>
    <t xml:space="preserve">It is mandatory to indicate if a module is not included in the cost -  </t>
  </si>
  <si>
    <t>use the Additional Comments column</t>
  </si>
  <si>
    <t>Service Subtotals</t>
  </si>
  <si>
    <t>Section 1:  Pricing Form Instructions</t>
  </si>
  <si>
    <r>
      <t xml:space="preserve">This pricing form should be completed by the Vendor as part of the proposal response.  Please follow the template instructions below and complete all required fields in the appropriate worksheets to ensure completion.  </t>
    </r>
    <r>
      <rPr>
        <b/>
        <i/>
        <sz val="11"/>
        <color theme="1"/>
        <rFont val="Tw Cen MT"/>
        <family val="2"/>
      </rPr>
      <t xml:space="preserve">If multiple pricing solutions are being proposed, please complete a separate pricing form for each solution.  </t>
    </r>
  </si>
  <si>
    <t>Section 2:  Form Color Legend</t>
  </si>
  <si>
    <t>Required Entry</t>
  </si>
  <si>
    <t>Optional Entry</t>
  </si>
  <si>
    <t>All other Cells are 'locked'</t>
  </si>
  <si>
    <t>Section 3:  Vendor Information</t>
  </si>
  <si>
    <t>Enter Vendor Name  ====&gt;</t>
  </si>
  <si>
    <t>Section 4:  Enter Hosting/Licensing Module for Proposed Solution</t>
  </si>
  <si>
    <t>Hosting Type:</t>
  </si>
  <si>
    <t>Software Cost Model:</t>
  </si>
  <si>
    <t>Additional Comments:</t>
  </si>
  <si>
    <t>Cost Category</t>
  </si>
  <si>
    <t>Amount</t>
  </si>
  <si>
    <t>Core Components</t>
  </si>
  <si>
    <t>One-Time Costs</t>
  </si>
  <si>
    <t>Software:</t>
  </si>
  <si>
    <t>Application</t>
  </si>
  <si>
    <t>Third Party</t>
  </si>
  <si>
    <t>DBMS</t>
  </si>
  <si>
    <t>One-Time Setup Fee of Hosted Solution</t>
  </si>
  <si>
    <t>Services</t>
  </si>
  <si>
    <t>Total One-Time/Capitalized Costs:</t>
  </si>
  <si>
    <t>Hosted Solution</t>
  </si>
  <si>
    <t>(Note 2) if any other components of the software are priced separately, please include it here.</t>
  </si>
  <si>
    <t>(Note 1) If a third party reporting tool is used, please include the software cost under "Third Party Software".</t>
  </si>
  <si>
    <t>Total Software Costs</t>
  </si>
  <si>
    <t>Reporting, including the CAFR (Note 1)</t>
  </si>
  <si>
    <t>Business Intelligence</t>
  </si>
  <si>
    <t>Other Required Components</t>
  </si>
  <si>
    <t>Total</t>
  </si>
  <si>
    <t>Year 5</t>
  </si>
  <si>
    <t>Year 4</t>
  </si>
  <si>
    <t>Year 3</t>
  </si>
  <si>
    <t>Year 2</t>
  </si>
  <si>
    <t>Year 1</t>
  </si>
  <si>
    <t>Annual Maintenance Costs</t>
  </si>
  <si>
    <t>Total One-Time Costs</t>
  </si>
  <si>
    <t>Quantity</t>
  </si>
  <si>
    <t>Unit Cost</t>
  </si>
  <si>
    <t>Item 1:</t>
  </si>
  <si>
    <t>Item 2:</t>
  </si>
  <si>
    <t>Item 3:</t>
  </si>
  <si>
    <t>Item 4:</t>
  </si>
  <si>
    <t>*Please complete table with list of proposed consultants, position and hourly rates</t>
  </si>
  <si>
    <t>Proposed Rate</t>
  </si>
  <si>
    <t>Name/Title</t>
  </si>
  <si>
    <t>Project Role</t>
  </si>
  <si>
    <t>Instructions:  Complete columns B, C &amp; D with proposed staff roles, names/titles &amp; rates.</t>
  </si>
  <si>
    <t>Annual Subscription Costs</t>
  </si>
  <si>
    <t>Total SaaS Costs</t>
  </si>
  <si>
    <t>Instructions:  No Entry is required on this sheet</t>
  </si>
  <si>
    <t>If database software is required, then the cost must be included here.</t>
  </si>
  <si>
    <t>Please break down costs by module.</t>
  </si>
  <si>
    <t>HOSTED SOLUTION</t>
  </si>
  <si>
    <t>ON-PREMISE SOLUTION</t>
  </si>
  <si>
    <t xml:space="preserve">OTHER  </t>
  </si>
  <si>
    <t>OTHER (NOTE 2)</t>
  </si>
  <si>
    <t xml:space="preserve">OTHER </t>
  </si>
  <si>
    <t>OTHER</t>
  </si>
  <si>
    <t>OTHER (NOTE 3)</t>
  </si>
  <si>
    <t>Years 6-10 Not-to-Exceed Escalation Percent</t>
  </si>
  <si>
    <t>Instructions:  Complete columns C, D &amp; F-J &amp; L.  Optionally add comments or edit "Other" cells.</t>
  </si>
  <si>
    <t>Instructions:  Complete columns B- D &amp; F-J &amp; L.  Optionally add comments or edit "Other" cells.</t>
  </si>
  <si>
    <t>Maintenance/Subscription (5 year cost):</t>
  </si>
  <si>
    <t>Five-Year Maintenance Costs</t>
  </si>
  <si>
    <t>Total 5-Year Maintenance</t>
  </si>
  <si>
    <t>Total 5-Year Project Cost</t>
  </si>
  <si>
    <t>Tyler Technologies</t>
  </si>
  <si>
    <t>Hosted</t>
  </si>
  <si>
    <t>Subscription-based</t>
  </si>
  <si>
    <t>Munis Analytics &amp; Reporting</t>
  </si>
  <si>
    <t>CAFR Statement Builder</t>
  </si>
  <si>
    <t>Recruiting</t>
  </si>
  <si>
    <t>Tyler Content Manager SE, Self Service, Auto Index &amp; Redaction</t>
  </si>
  <si>
    <t>Year 6 &amp; 7 same cost annually as years 1-5.  Years 8, 9, 10 a one time increase of 5%</t>
  </si>
  <si>
    <t>1 Cash Station</t>
  </si>
  <si>
    <t>Secure Signature System with 2 keys</t>
  </si>
  <si>
    <t>Employee Expense Reimbursement, Cash Management &amp; Analytics and Reporting</t>
  </si>
  <si>
    <t>Installation Fees - flat cost</t>
  </si>
  <si>
    <t>Tyler Forms Library &amp; Configuration - flat cost</t>
  </si>
  <si>
    <t>Integration Lead, Post Go Live Support, Not to exceed contingency</t>
  </si>
  <si>
    <t>Project Manager</t>
  </si>
  <si>
    <t>Resource not assigned at this point</t>
  </si>
  <si>
    <t xml:space="preserve">We do not have a daily rate for the Project Manager, we have proposed $20,750/month for a full time Project Manager </t>
  </si>
  <si>
    <t>Conversion Specialist</t>
  </si>
  <si>
    <t>$175/hour</t>
  </si>
  <si>
    <t>Programmer</t>
  </si>
  <si>
    <t>Business / Systems Analyst</t>
  </si>
  <si>
    <t>Implementation Consultant</t>
  </si>
  <si>
    <t>Integration Lead</t>
  </si>
  <si>
    <t>Report Development Assistance</t>
  </si>
  <si>
    <t>Post Go Live Support</t>
  </si>
  <si>
    <t>Included in GL</t>
  </si>
  <si>
    <t>Included in Grants Accounting</t>
  </si>
  <si>
    <t>included above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</si>
</sst>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quot;$&quot;* #,##0.00_);_(&quot;$&quot;* \(#,##0.00\);_(&quot;$&quot;* &quot;-&quot;??_);_(@_)"/>
    <numFmt numFmtId="43" formatCode="_(* #,##0.00_);_(* \(#,##0.00\);_(* &quot;-&quot;??_);_(@_)"/>
  </numFmts>
  <fonts count="24">
    <font>
      <sz val="11"/>
      <color theme="1"/>
      <name val="Calibri"/>
      <family val="2"/>
      <scheme val="minor"/>
    </font>
    <font>
      <sz val="11"/>
      <color theme="1"/>
      <name val="Calibri"/>
      <family val="2"/>
      <scheme val="minor"/>
    </font>
    <font>
      <sz val="11"/>
      <color theme="0"/>
      <name val="Calibri"/>
      <family val="2"/>
      <scheme val="minor"/>
    </font>
    <font>
      <sz val="11"/>
      <color theme="1"/>
      <name val="Tw Cen MT"/>
      <family val="2"/>
    </font>
    <font>
      <sz val="14"/>
      <color theme="0"/>
      <name val="Tw Cen MT"/>
      <family val="2"/>
    </font>
    <font>
      <b/>
      <sz val="11"/>
      <color theme="1"/>
      <name val="Tw Cen MT"/>
      <family val="2"/>
    </font>
    <font>
      <sz val="11"/>
      <color rgb="FF9C6500"/>
      <name val="Calibri"/>
      <family val="2"/>
      <scheme val="minor"/>
    </font>
    <font>
      <sz val="13"/>
      <color theme="0"/>
      <name val="Tw Cen MT"/>
      <family val="2"/>
    </font>
    <font>
      <sz val="11"/>
      <color rgb="FFFF0000"/>
      <name val="Tw Cen MT"/>
      <family val="2"/>
    </font>
    <font>
      <sz val="14"/>
      <color rgb="FFFF0000"/>
      <name val="Tw Cen MT"/>
      <family val="2"/>
    </font>
    <font>
      <b/>
      <sz val="14"/>
      <color theme="0"/>
      <name val="Calibri"/>
      <family val="2"/>
      <scheme val="minor"/>
    </font>
    <font>
      <sz val="16"/>
      <color theme="1"/>
      <name val="Tw Cen MT"/>
      <family val="2"/>
    </font>
    <font>
      <sz val="16"/>
      <color theme="0"/>
      <name val="Calibri"/>
      <family val="2"/>
      <scheme val="minor"/>
    </font>
    <font>
      <b/>
      <sz val="11"/>
      <color rgb="FF3F3F3F"/>
      <name val="Calibri"/>
      <family val="2"/>
      <scheme val="minor"/>
    </font>
    <font>
      <b/>
      <sz val="14"/>
      <color theme="0"/>
      <name val="Tw Cen MT"/>
      <family val="2"/>
    </font>
    <font>
      <b/>
      <i/>
      <sz val="11"/>
      <color theme="1"/>
      <name val="Tw Cen MT"/>
      <family val="2"/>
    </font>
    <font>
      <sz val="12"/>
      <color theme="0"/>
      <name val="Tw Cen MT"/>
      <family val="2"/>
    </font>
    <font>
      <sz val="12"/>
      <color rgb="FFFF0000"/>
      <name val="Tw Cen MT"/>
      <family val="2"/>
    </font>
    <font>
      <b/>
      <sz val="14"/>
      <color theme="4"/>
      <name val="Tw Cen MT"/>
      <family val="2"/>
    </font>
    <font>
      <sz val="11"/>
      <color theme="0"/>
      <name val="Tw Cen MT"/>
      <family val="2"/>
    </font>
    <font>
      <b/>
      <sz val="9"/>
      <color indexed="81"/>
      <name val="Tahoma"/>
      <charset val="1"/>
    </font>
    <font>
      <sz val="9"/>
      <color indexed="81"/>
      <name val="Tahoma"/>
      <charset val="1"/>
    </font>
    <font>
      <sz val="9"/>
      <color indexed="81"/>
      <name val="Tahoma"/>
      <family val="2"/>
    </font>
    <font>
      <b/>
      <sz val="9"/>
      <color indexed="81"/>
      <name val="Tahoma"/>
      <family val="2"/>
    </font>
  </fonts>
  <fills count="16">
    <fill>
      <patternFill patternType="none"/>
    </fill>
    <fill>
      <patternFill patternType="gray125"/>
    </fill>
    <fill>
      <patternFill patternType="solid">
        <fgColor rgb="FFFFEB9C"/>
      </patternFill>
    </fill>
    <fill>
      <patternFill patternType="solid">
        <fgColor theme="5"/>
      </patternFill>
    </fill>
    <fill>
      <patternFill patternType="solid">
        <fgColor theme="8"/>
      </patternFill>
    </fill>
    <fill>
      <patternFill patternType="solid">
        <fgColor theme="3" tint="-0.249977111117893"/>
        <bgColor indexed="64"/>
      </patternFill>
    </fill>
    <fill>
      <patternFill patternType="solid">
        <fgColor theme="2" tint="-9.9978637043366805E-2"/>
        <bgColor indexed="64"/>
      </patternFill>
    </fill>
    <fill>
      <patternFill patternType="solid">
        <fgColor theme="2"/>
        <bgColor indexed="64"/>
      </patternFill>
    </fill>
    <fill>
      <patternFill patternType="solid">
        <fgColor theme="0" tint="-0.14999847407452621"/>
        <bgColor indexed="64"/>
      </patternFill>
    </fill>
    <fill>
      <patternFill patternType="solid">
        <fgColor theme="0"/>
        <bgColor indexed="64"/>
      </patternFill>
    </fill>
    <fill>
      <patternFill patternType="solid">
        <fgColor theme="5" tint="-0.499984740745262"/>
        <bgColor indexed="64"/>
      </patternFill>
    </fill>
    <fill>
      <patternFill patternType="solid">
        <fgColor rgb="FFF2F2F2"/>
      </patternFill>
    </fill>
    <fill>
      <patternFill patternType="solid">
        <fgColor theme="1" tint="0.499984740745262"/>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4" tint="0.39997558519241921"/>
        <bgColor indexed="64"/>
      </patternFill>
    </fill>
  </fills>
  <borders count="70">
    <border>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medium">
        <color auto="1"/>
      </right>
      <top style="thin">
        <color auto="1"/>
      </top>
      <bottom style="thin">
        <color auto="1"/>
      </bottom>
      <diagonal/>
    </border>
    <border>
      <left style="thin">
        <color auto="1"/>
      </left>
      <right style="thin">
        <color auto="1"/>
      </right>
      <top/>
      <bottom style="thin">
        <color auto="1"/>
      </bottom>
      <diagonal/>
    </border>
    <border>
      <left style="medium">
        <color auto="1"/>
      </left>
      <right/>
      <top style="thin">
        <color auto="1"/>
      </top>
      <bottom/>
      <diagonal/>
    </border>
    <border>
      <left/>
      <right/>
      <top style="thin">
        <color auto="1"/>
      </top>
      <bottom/>
      <diagonal/>
    </border>
    <border>
      <left/>
      <right style="medium">
        <color auto="1"/>
      </right>
      <top style="thin">
        <color auto="1"/>
      </top>
      <bottom/>
      <diagonal/>
    </border>
    <border>
      <left style="medium">
        <color auto="1"/>
      </left>
      <right/>
      <top style="hair">
        <color auto="1"/>
      </top>
      <bottom style="hair">
        <color auto="1"/>
      </bottom>
      <diagonal/>
    </border>
    <border>
      <left/>
      <right style="thin">
        <color theme="0"/>
      </right>
      <top/>
      <bottom style="hair">
        <color auto="1"/>
      </bottom>
      <diagonal/>
    </border>
    <border>
      <left style="thin">
        <color theme="0"/>
      </left>
      <right/>
      <top/>
      <bottom style="hair">
        <color auto="1"/>
      </bottom>
      <diagonal/>
    </border>
    <border>
      <left/>
      <right/>
      <top/>
      <bottom style="hair">
        <color auto="1"/>
      </bottom>
      <diagonal/>
    </border>
    <border>
      <left/>
      <right style="medium">
        <color auto="1"/>
      </right>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medium">
        <color auto="1"/>
      </left>
      <right/>
      <top style="hair">
        <color auto="1"/>
      </top>
      <bottom/>
      <diagonal/>
    </border>
    <border>
      <left style="medium">
        <color auto="1"/>
      </left>
      <right/>
      <top style="thin">
        <color auto="1"/>
      </top>
      <bottom style="double">
        <color auto="1"/>
      </bottom>
      <diagonal/>
    </border>
    <border>
      <left style="thin">
        <color auto="1"/>
      </left>
      <right style="thin">
        <color auto="1"/>
      </right>
      <top style="thin">
        <color auto="1"/>
      </top>
      <bottom style="double">
        <color auto="1"/>
      </bottom>
      <diagonal/>
    </border>
    <border>
      <left/>
      <right/>
      <top style="thin">
        <color auto="1"/>
      </top>
      <bottom style="double">
        <color auto="1"/>
      </bottom>
      <diagonal/>
    </border>
    <border>
      <left/>
      <right style="medium">
        <color auto="1"/>
      </right>
      <top style="thin">
        <color auto="1"/>
      </top>
      <bottom style="double">
        <color auto="1"/>
      </bottom>
      <diagonal/>
    </border>
    <border>
      <left style="medium">
        <color auto="1"/>
      </left>
      <right/>
      <top/>
      <bottom style="hair">
        <color auto="1"/>
      </bottom>
      <diagonal/>
    </border>
    <border>
      <left/>
      <right/>
      <top style="hair">
        <color auto="1"/>
      </top>
      <bottom/>
      <diagonal/>
    </border>
    <border>
      <left/>
      <right style="medium">
        <color auto="1"/>
      </right>
      <top style="hair">
        <color auto="1"/>
      </top>
      <bottom/>
      <diagonal/>
    </border>
    <border>
      <left style="medium">
        <color auto="1"/>
      </left>
      <right/>
      <top/>
      <bottom style="medium">
        <color auto="1"/>
      </bottom>
      <diagonal/>
    </border>
    <border>
      <left style="thin">
        <color theme="0"/>
      </left>
      <right style="thin">
        <color theme="0"/>
      </right>
      <top style="double">
        <color auto="1"/>
      </top>
      <bottom style="medium">
        <color auto="1"/>
      </bottom>
      <diagonal/>
    </border>
    <border>
      <left style="thin">
        <color theme="0"/>
      </left>
      <right style="medium">
        <color auto="1"/>
      </right>
      <top style="double">
        <color auto="1"/>
      </top>
      <bottom style="medium">
        <color auto="1"/>
      </bottom>
      <diagonal/>
    </border>
    <border>
      <left style="thin">
        <color rgb="FF3F3F3F"/>
      </left>
      <right style="thin">
        <color rgb="FF3F3F3F"/>
      </right>
      <top style="thin">
        <color rgb="FF3F3F3F"/>
      </top>
      <bottom style="thin">
        <color rgb="FF3F3F3F"/>
      </bottom>
      <diagonal/>
    </border>
    <border>
      <left style="thick">
        <color theme="1" tint="0.499984740745262"/>
      </left>
      <right/>
      <top style="thick">
        <color theme="1" tint="0.499984740745262"/>
      </top>
      <bottom style="thick">
        <color theme="1" tint="0.499984740745262"/>
      </bottom>
      <diagonal/>
    </border>
    <border>
      <left/>
      <right/>
      <top style="thick">
        <color theme="1" tint="0.499984740745262"/>
      </top>
      <bottom style="thick">
        <color theme="1" tint="0.499984740745262"/>
      </bottom>
      <diagonal/>
    </border>
    <border>
      <left/>
      <right style="thick">
        <color theme="1" tint="0.499984740745262"/>
      </right>
      <top style="thick">
        <color theme="1" tint="0.499984740745262"/>
      </top>
      <bottom style="thick">
        <color theme="1" tint="0.499984740745262"/>
      </bottom>
      <diagonal/>
    </border>
    <border>
      <left style="thick">
        <color theme="1" tint="0.499984740745262"/>
      </left>
      <right style="thick">
        <color theme="1" tint="0.499984740745262"/>
      </right>
      <top style="thick">
        <color theme="1" tint="0.499984740745262"/>
      </top>
      <bottom style="thick">
        <color theme="1" tint="0.499984740745262"/>
      </bottom>
      <diagonal/>
    </border>
    <border>
      <left style="thick">
        <color theme="1" tint="0.499984740745262"/>
      </left>
      <right/>
      <top style="thick">
        <color theme="1" tint="0.499984740745262"/>
      </top>
      <bottom/>
      <diagonal/>
    </border>
    <border>
      <left/>
      <right style="thick">
        <color theme="1" tint="0.499984740745262"/>
      </right>
      <top style="thick">
        <color theme="1" tint="0.499984740745262"/>
      </top>
      <bottom/>
      <diagonal/>
    </border>
    <border>
      <left style="thick">
        <color theme="1" tint="0.499984740745262"/>
      </left>
      <right/>
      <top/>
      <bottom style="thick">
        <color theme="1" tint="0.499984740745262"/>
      </bottom>
      <diagonal/>
    </border>
    <border>
      <left/>
      <right style="thick">
        <color theme="1" tint="0.499984740745262"/>
      </right>
      <top/>
      <bottom style="thick">
        <color theme="1" tint="0.499984740745262"/>
      </bottom>
      <diagonal/>
    </border>
    <border>
      <left/>
      <right/>
      <top/>
      <bottom style="medium">
        <color auto="1"/>
      </bottom>
      <diagonal/>
    </border>
    <border>
      <left style="medium">
        <color auto="1"/>
      </left>
      <right/>
      <top/>
      <bottom/>
      <diagonal/>
    </border>
    <border>
      <left/>
      <right style="medium">
        <color auto="1"/>
      </right>
      <top/>
      <bottom/>
      <diagonal/>
    </border>
    <border>
      <left style="thin">
        <color auto="1"/>
      </left>
      <right style="thin">
        <color auto="1"/>
      </right>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diagonal/>
    </border>
    <border>
      <left style="thin">
        <color auto="1"/>
      </left>
      <right style="thin">
        <color auto="1"/>
      </right>
      <top style="hair">
        <color auto="1"/>
      </top>
      <bottom style="thin">
        <color auto="1"/>
      </bottom>
      <diagonal/>
    </border>
    <border>
      <left style="thin">
        <color auto="1"/>
      </left>
      <right style="thin">
        <color auto="1"/>
      </right>
      <top/>
      <bottom/>
      <diagonal/>
    </border>
    <border>
      <left/>
      <right style="medium">
        <color auto="1"/>
      </right>
      <top/>
      <bottom style="medium">
        <color auto="1"/>
      </bottom>
      <diagonal/>
    </border>
    <border>
      <left style="thin">
        <color theme="0"/>
      </left>
      <right/>
      <top style="hair">
        <color auto="1"/>
      </top>
      <bottom style="hair">
        <color auto="1"/>
      </bottom>
      <diagonal/>
    </border>
    <border>
      <left style="thin">
        <color theme="0"/>
      </left>
      <right style="thin">
        <color theme="0"/>
      </right>
      <top style="hair">
        <color auto="1"/>
      </top>
      <bottom style="hair">
        <color auto="1"/>
      </bottom>
      <diagonal/>
    </border>
    <border>
      <left/>
      <right style="thin">
        <color theme="0"/>
      </right>
      <top style="hair">
        <color auto="1"/>
      </top>
      <bottom style="hair">
        <color auto="1"/>
      </bottom>
      <diagonal/>
    </border>
    <border>
      <left/>
      <right style="medium">
        <color auto="1"/>
      </right>
      <top style="double">
        <color auto="1"/>
      </top>
      <bottom/>
      <diagonal/>
    </border>
    <border>
      <left/>
      <right/>
      <top style="double">
        <color auto="1"/>
      </top>
      <bottom/>
      <diagonal/>
    </border>
    <border>
      <left style="medium">
        <color auto="1"/>
      </left>
      <right/>
      <top style="double">
        <color auto="1"/>
      </top>
      <bottom/>
      <diagonal/>
    </border>
    <border>
      <left style="thin">
        <color theme="0"/>
      </left>
      <right/>
      <top style="hair">
        <color auto="1"/>
      </top>
      <bottom/>
      <diagonal/>
    </border>
    <border>
      <left style="thin">
        <color theme="0"/>
      </left>
      <right style="thin">
        <color theme="0"/>
      </right>
      <top style="hair">
        <color auto="1"/>
      </top>
      <bottom/>
      <diagonal/>
    </border>
    <border>
      <left/>
      <right style="thin">
        <color theme="0"/>
      </right>
      <top style="hair">
        <color auto="1"/>
      </top>
      <bottom/>
      <diagonal/>
    </border>
    <border>
      <left/>
      <right/>
      <top style="thin">
        <color auto="1"/>
      </top>
      <bottom style="thin">
        <color auto="1"/>
      </bottom>
      <diagonal/>
    </border>
    <border>
      <left style="thin">
        <color auto="1"/>
      </left>
      <right/>
      <top style="thin">
        <color auto="1"/>
      </top>
      <bottom style="thin">
        <color auto="1"/>
      </bottom>
      <diagonal/>
    </border>
    <border>
      <left style="medium">
        <color auto="1"/>
      </left>
      <right/>
      <top style="hair">
        <color auto="1"/>
      </top>
      <bottom style="double">
        <color auto="1"/>
      </bottom>
      <diagonal/>
    </border>
    <border>
      <left style="thin">
        <color theme="0"/>
      </left>
      <right style="medium">
        <color auto="1"/>
      </right>
      <top style="hair">
        <color auto="1"/>
      </top>
      <bottom style="medium">
        <color auto="1"/>
      </bottom>
      <diagonal/>
    </border>
    <border>
      <left style="thin">
        <color theme="0"/>
      </left>
      <right/>
      <top style="hair">
        <color auto="1"/>
      </top>
      <bottom style="medium">
        <color auto="1"/>
      </bottom>
      <diagonal/>
    </border>
    <border>
      <left style="medium">
        <color auto="1"/>
      </left>
      <right/>
      <top style="hair">
        <color auto="1"/>
      </top>
      <bottom style="medium">
        <color auto="1"/>
      </bottom>
      <diagonal/>
    </border>
    <border>
      <left style="thin">
        <color theme="0"/>
      </left>
      <right style="medium">
        <color auto="1"/>
      </right>
      <top style="hair">
        <color auto="1"/>
      </top>
      <bottom style="hair">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s>
  <cellStyleXfs count="9">
    <xf numFmtId="0" fontId="0" fillId="0" borderId="0"/>
    <xf numFmtId="43" fontId="1" fillId="0" borderId="0" applyFont="0" applyFill="0" applyBorder="0" applyAlignment="0" applyProtection="0"/>
    <xf numFmtId="44" fontId="1" fillId="0" borderId="0" applyFont="0" applyFill="0" applyBorder="0" applyAlignment="0" applyProtection="0"/>
    <xf numFmtId="0" fontId="6"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13" fillId="11" borderId="30" applyNumberFormat="0" applyAlignment="0" applyProtection="0"/>
    <xf numFmtId="0" fontId="6" fillId="2" borderId="0" applyNumberFormat="0" applyBorder="0" applyAlignment="0" applyProtection="0"/>
    <xf numFmtId="9" fontId="1" fillId="0" borderId="0" applyFont="0" applyFill="0" applyBorder="0" applyAlignment="0" applyProtection="0"/>
  </cellStyleXfs>
  <cellXfs count="167">
    <xf numFmtId="0" fontId="0" fillId="0" borderId="0" xfId="0"/>
    <xf numFmtId="0" fontId="3" fillId="0" borderId="0" xfId="0" applyFont="1"/>
    <xf numFmtId="43" fontId="3" fillId="0" borderId="0" xfId="1" applyFont="1"/>
    <xf numFmtId="44" fontId="3" fillId="0" borderId="0" xfId="2" applyFont="1"/>
    <xf numFmtId="0" fontId="3" fillId="6" borderId="4" xfId="0" applyFont="1" applyFill="1" applyBorder="1" applyAlignment="1">
      <alignment horizontal="center" vertical="center" wrapText="1"/>
    </xf>
    <xf numFmtId="0" fontId="3" fillId="6" borderId="7" xfId="0" applyFont="1" applyFill="1" applyBorder="1" applyAlignment="1"/>
    <xf numFmtId="0" fontId="3" fillId="0" borderId="0" xfId="0" applyFont="1" applyAlignment="1">
      <alignment horizontal="center"/>
    </xf>
    <xf numFmtId="0" fontId="5" fillId="7" borderId="7" xfId="0" applyFont="1" applyFill="1" applyBorder="1" applyAlignment="1">
      <alignment horizontal="center"/>
    </xf>
    <xf numFmtId="0" fontId="3" fillId="0" borderId="12" xfId="0" applyFont="1" applyBorder="1"/>
    <xf numFmtId="0" fontId="2" fillId="4" borderId="14" xfId="5" applyBorder="1" applyAlignment="1" applyProtection="1">
      <alignment horizontal="center"/>
      <protection locked="0"/>
    </xf>
    <xf numFmtId="44" fontId="3" fillId="0" borderId="15" xfId="2" applyFont="1" applyBorder="1"/>
    <xf numFmtId="0" fontId="6" fillId="2" borderId="16" xfId="3" applyBorder="1" applyProtection="1">
      <protection locked="0"/>
    </xf>
    <xf numFmtId="44" fontId="3" fillId="0" borderId="17" xfId="2" applyFont="1" applyBorder="1"/>
    <xf numFmtId="0" fontId="6" fillId="2" borderId="18" xfId="3" applyBorder="1" applyProtection="1">
      <protection locked="0"/>
    </xf>
    <xf numFmtId="0" fontId="5" fillId="0" borderId="20" xfId="0" applyFont="1" applyBorder="1" applyAlignment="1">
      <alignment horizontal="center"/>
    </xf>
    <xf numFmtId="43" fontId="3" fillId="8" borderId="21" xfId="1" applyFont="1" applyFill="1" applyBorder="1"/>
    <xf numFmtId="43" fontId="5" fillId="9" borderId="21" xfId="1" applyFont="1" applyFill="1" applyBorder="1" applyAlignment="1">
      <alignment horizontal="center"/>
    </xf>
    <xf numFmtId="44" fontId="5" fillId="0" borderId="22" xfId="2" applyFont="1" applyBorder="1"/>
    <xf numFmtId="43" fontId="5" fillId="0" borderId="21" xfId="1" applyFont="1" applyBorder="1"/>
    <xf numFmtId="44" fontId="5" fillId="0" borderId="21" xfId="2" applyFont="1" applyBorder="1"/>
    <xf numFmtId="0" fontId="3" fillId="8" borderId="23" xfId="0" applyFont="1" applyFill="1" applyBorder="1"/>
    <xf numFmtId="0" fontId="3" fillId="0" borderId="24" xfId="0" applyFont="1" applyBorder="1"/>
    <xf numFmtId="44" fontId="3" fillId="0" borderId="25" xfId="2" applyFont="1" applyBorder="1"/>
    <xf numFmtId="0" fontId="6" fillId="2" borderId="26" xfId="3" applyBorder="1" applyProtection="1">
      <protection locked="0"/>
    </xf>
    <xf numFmtId="0" fontId="3" fillId="0" borderId="24" xfId="0" applyFont="1" applyBorder="1" applyAlignment="1">
      <alignment wrapText="1"/>
    </xf>
    <xf numFmtId="0" fontId="3" fillId="0" borderId="20" xfId="0" applyFont="1" applyBorder="1" applyAlignment="1">
      <alignment horizontal="left"/>
    </xf>
    <xf numFmtId="0" fontId="7" fillId="10" borderId="27" xfId="0" applyFont="1" applyFill="1" applyBorder="1" applyAlignment="1">
      <alignment horizontal="left"/>
    </xf>
    <xf numFmtId="43" fontId="7" fillId="10" borderId="28" xfId="1" applyFont="1" applyFill="1" applyBorder="1"/>
    <xf numFmtId="43" fontId="7" fillId="10" borderId="28" xfId="1" applyFont="1" applyFill="1" applyBorder="1" applyAlignment="1">
      <alignment horizontal="center"/>
    </xf>
    <xf numFmtId="44" fontId="7" fillId="10" borderId="28" xfId="1" applyNumberFormat="1" applyFont="1" applyFill="1" applyBorder="1" applyAlignment="1">
      <alignment horizontal="center"/>
    </xf>
    <xf numFmtId="0" fontId="7" fillId="10" borderId="29" xfId="0" applyFont="1" applyFill="1" applyBorder="1"/>
    <xf numFmtId="0" fontId="8" fillId="0" borderId="0" xfId="0" applyFont="1"/>
    <xf numFmtId="0" fontId="3" fillId="0" borderId="0" xfId="0" applyFont="1" applyFill="1"/>
    <xf numFmtId="43" fontId="3" fillId="0" borderId="0" xfId="1" applyFont="1" applyFill="1"/>
    <xf numFmtId="0" fontId="6" fillId="2" borderId="0" xfId="3" applyBorder="1" applyAlignment="1" applyProtection="1">
      <alignment horizontal="center"/>
      <protection locked="0"/>
    </xf>
    <xf numFmtId="43" fontId="2" fillId="4" borderId="0" xfId="5" applyNumberFormat="1" applyBorder="1" applyAlignment="1" applyProtection="1">
      <protection locked="0"/>
    </xf>
    <xf numFmtId="44" fontId="2" fillId="4" borderId="14" xfId="2" applyFont="1" applyFill="1" applyBorder="1" applyAlignment="1" applyProtection="1">
      <alignment horizontal="center"/>
      <protection locked="0"/>
    </xf>
    <xf numFmtId="43" fontId="2" fillId="0" borderId="0" xfId="5" applyNumberFormat="1" applyFill="1" applyBorder="1" applyAlignment="1" applyProtection="1">
      <protection locked="0"/>
    </xf>
    <xf numFmtId="0" fontId="6" fillId="0" borderId="0" xfId="3" applyFill="1" applyBorder="1" applyAlignment="1" applyProtection="1">
      <alignment horizontal="center"/>
      <protection locked="0"/>
    </xf>
    <xf numFmtId="44" fontId="3" fillId="0" borderId="0" xfId="2" applyFont="1" applyFill="1"/>
    <xf numFmtId="0" fontId="9" fillId="0" borderId="0" xfId="0" applyFont="1"/>
    <xf numFmtId="43" fontId="9" fillId="0" borderId="0" xfId="1" applyFont="1"/>
    <xf numFmtId="44" fontId="9" fillId="0" borderId="0" xfId="2" applyFont="1"/>
    <xf numFmtId="43" fontId="11" fillId="0" borderId="0" xfId="1" applyFont="1"/>
    <xf numFmtId="44" fontId="12" fillId="3" borderId="0" xfId="4" applyNumberFormat="1" applyFont="1"/>
    <xf numFmtId="0" fontId="3" fillId="12" borderId="0" xfId="0" applyFont="1" applyFill="1"/>
    <xf numFmtId="0" fontId="2" fillId="4" borderId="34" xfId="5" applyBorder="1" applyAlignment="1">
      <alignment horizontal="center" vertical="center"/>
    </xf>
    <xf numFmtId="0" fontId="6" fillId="2" borderId="34" xfId="3" applyBorder="1" applyAlignment="1">
      <alignment horizontal="center" vertical="center"/>
    </xf>
    <xf numFmtId="0" fontId="13" fillId="11" borderId="34" xfId="6" applyBorder="1" applyAlignment="1">
      <alignment horizontal="center" vertical="center"/>
    </xf>
    <xf numFmtId="0" fontId="2" fillId="4" borderId="34" xfId="5" applyBorder="1" applyAlignment="1" applyProtection="1">
      <alignment horizontal="center"/>
      <protection locked="0"/>
    </xf>
    <xf numFmtId="0" fontId="5" fillId="0" borderId="35" xfId="0" applyFont="1" applyBorder="1"/>
    <xf numFmtId="0" fontId="2" fillId="4" borderId="36" xfId="5" applyBorder="1" applyAlignment="1" applyProtection="1">
      <alignment horizontal="center"/>
      <protection locked="0"/>
    </xf>
    <xf numFmtId="0" fontId="3" fillId="12" borderId="34" xfId="0" applyFont="1" applyFill="1" applyBorder="1"/>
    <xf numFmtId="0" fontId="5" fillId="0" borderId="37" xfId="0" applyFont="1" applyBorder="1"/>
    <xf numFmtId="0" fontId="2" fillId="4" borderId="38" xfId="5" applyBorder="1" applyAlignment="1" applyProtection="1">
      <alignment horizontal="center"/>
      <protection locked="0"/>
    </xf>
    <xf numFmtId="0" fontId="5" fillId="0" borderId="34" xfId="0" applyFont="1" applyBorder="1" applyAlignment="1">
      <alignment horizontal="right" vertical="center"/>
    </xf>
    <xf numFmtId="0" fontId="3" fillId="0" borderId="0" xfId="0" applyFont="1" applyProtection="1"/>
    <xf numFmtId="44" fontId="3" fillId="0" borderId="0" xfId="2" applyFont="1" applyProtection="1"/>
    <xf numFmtId="0" fontId="3" fillId="0" borderId="24" xfId="0" applyFont="1" applyBorder="1" applyProtection="1"/>
    <xf numFmtId="44" fontId="3" fillId="0" borderId="42" xfId="2" applyFont="1" applyBorder="1" applyProtection="1"/>
    <xf numFmtId="0" fontId="3" fillId="0" borderId="12" xfId="0" applyFont="1" applyBorder="1" applyAlignment="1" applyProtection="1">
      <alignment horizontal="left" indent="2"/>
    </xf>
    <xf numFmtId="44" fontId="3" fillId="0" borderId="43" xfId="2" applyFont="1" applyBorder="1" applyProtection="1"/>
    <xf numFmtId="0" fontId="3" fillId="0" borderId="19" xfId="0" applyFont="1" applyBorder="1" applyAlignment="1" applyProtection="1">
      <alignment horizontal="left" wrapText="1" indent="2"/>
    </xf>
    <xf numFmtId="44" fontId="3" fillId="0" borderId="44" xfId="2" applyFont="1" applyBorder="1" applyProtection="1"/>
    <xf numFmtId="0" fontId="3" fillId="0" borderId="19" xfId="0" applyFont="1" applyBorder="1" applyProtection="1"/>
    <xf numFmtId="44" fontId="3" fillId="0" borderId="45" xfId="2" applyFont="1" applyBorder="1" applyProtection="1"/>
    <xf numFmtId="0" fontId="3" fillId="0" borderId="24" xfId="0" applyFont="1" applyBorder="1" applyAlignment="1" applyProtection="1">
      <alignment wrapText="1"/>
    </xf>
    <xf numFmtId="0" fontId="3" fillId="0" borderId="40" xfId="0" applyFont="1" applyBorder="1" applyAlignment="1" applyProtection="1">
      <alignment horizontal="left" indent="2"/>
    </xf>
    <xf numFmtId="44" fontId="3" fillId="0" borderId="46" xfId="2" applyFont="1" applyBorder="1" applyProtection="1"/>
    <xf numFmtId="0" fontId="5" fillId="0" borderId="0" xfId="0" applyFont="1" applyProtection="1"/>
    <xf numFmtId="0" fontId="16" fillId="10" borderId="27" xfId="0" applyFont="1" applyFill="1" applyBorder="1" applyProtection="1"/>
    <xf numFmtId="44" fontId="16" fillId="10" borderId="28" xfId="2" applyFont="1" applyFill="1" applyBorder="1" applyProtection="1"/>
    <xf numFmtId="0" fontId="7" fillId="10" borderId="47" xfId="0" applyFont="1" applyFill="1" applyBorder="1" applyProtection="1"/>
    <xf numFmtId="44" fontId="7" fillId="10" borderId="28" xfId="2" applyFont="1" applyFill="1" applyBorder="1"/>
    <xf numFmtId="0" fontId="7" fillId="10" borderId="28" xfId="0" applyFont="1" applyFill="1" applyBorder="1"/>
    <xf numFmtId="0" fontId="3" fillId="8" borderId="21" xfId="0" applyFont="1" applyFill="1" applyBorder="1"/>
    <xf numFmtId="0" fontId="2" fillId="4" borderId="48" xfId="5" applyBorder="1" applyAlignment="1" applyProtection="1">
      <alignment horizontal="center"/>
      <protection locked="0"/>
    </xf>
    <xf numFmtId="0" fontId="2" fillId="4" borderId="54" xfId="5" applyBorder="1" applyAlignment="1" applyProtection="1">
      <alignment horizontal="center"/>
      <protection locked="0"/>
    </xf>
    <xf numFmtId="44" fontId="5" fillId="7" borderId="5" xfId="2" applyFont="1" applyFill="1" applyBorder="1" applyAlignment="1">
      <alignment horizontal="center"/>
    </xf>
    <xf numFmtId="43" fontId="3" fillId="7" borderId="5" xfId="1" applyFont="1" applyFill="1" applyBorder="1" applyAlignment="1">
      <alignment horizontal="center"/>
    </xf>
    <xf numFmtId="44" fontId="3" fillId="6" borderId="5" xfId="2" applyFont="1" applyFill="1" applyBorder="1" applyAlignment="1"/>
    <xf numFmtId="44" fontId="5" fillId="7" borderId="41" xfId="2" applyFont="1" applyFill="1" applyBorder="1" applyAlignment="1">
      <alignment horizontal="center"/>
    </xf>
    <xf numFmtId="0" fontId="5" fillId="7" borderId="0" xfId="0" applyFont="1" applyFill="1" applyBorder="1" applyAlignment="1">
      <alignment horizontal="center"/>
    </xf>
    <xf numFmtId="0" fontId="5" fillId="7" borderId="40" xfId="0" applyFont="1" applyFill="1" applyBorder="1" applyAlignment="1">
      <alignment horizontal="center"/>
    </xf>
    <xf numFmtId="0" fontId="17" fillId="0" borderId="0" xfId="0" applyFont="1"/>
    <xf numFmtId="0" fontId="2" fillId="3" borderId="40" xfId="4" applyBorder="1" applyProtection="1"/>
    <xf numFmtId="44" fontId="2" fillId="3" borderId="0" xfId="4" applyNumberFormat="1" applyBorder="1" applyProtection="1"/>
    <xf numFmtId="0" fontId="2" fillId="3" borderId="41" xfId="4" applyBorder="1" applyProtection="1"/>
    <xf numFmtId="0" fontId="2" fillId="3" borderId="20" xfId="4" applyBorder="1" applyAlignment="1" applyProtection="1">
      <alignment horizontal="center"/>
    </xf>
    <xf numFmtId="44" fontId="2" fillId="3" borderId="21" xfId="4" applyNumberFormat="1" applyBorder="1" applyProtection="1"/>
    <xf numFmtId="0" fontId="2" fillId="3" borderId="23" xfId="4" applyBorder="1" applyProtection="1"/>
    <xf numFmtId="0" fontId="3" fillId="14" borderId="64" xfId="0" applyFont="1" applyFill="1" applyBorder="1" applyProtection="1"/>
    <xf numFmtId="0" fontId="3" fillId="14" borderId="65" xfId="0" applyFont="1" applyFill="1" applyBorder="1" applyProtection="1"/>
    <xf numFmtId="0" fontId="3" fillId="14" borderId="66" xfId="0" applyFont="1" applyFill="1" applyBorder="1" applyProtection="1"/>
    <xf numFmtId="0" fontId="2" fillId="3" borderId="9" xfId="4" applyBorder="1" applyAlignment="1" applyProtection="1">
      <alignment horizontal="center"/>
    </xf>
    <xf numFmtId="44" fontId="2" fillId="3" borderId="6" xfId="4" applyNumberFormat="1" applyBorder="1" applyProtection="1"/>
    <xf numFmtId="0" fontId="2" fillId="3" borderId="11" xfId="4" applyBorder="1" applyProtection="1"/>
    <xf numFmtId="0" fontId="6" fillId="0" borderId="16" xfId="3" applyFill="1" applyBorder="1" applyAlignment="1" applyProtection="1">
      <alignment horizontal="left"/>
    </xf>
    <xf numFmtId="0" fontId="6" fillId="0" borderId="18" xfId="3" applyFill="1" applyBorder="1" applyAlignment="1" applyProtection="1">
      <alignment horizontal="left"/>
    </xf>
    <xf numFmtId="0" fontId="6" fillId="0" borderId="26" xfId="3" applyFill="1" applyBorder="1" applyAlignment="1" applyProtection="1">
      <alignment horizontal="left"/>
    </xf>
    <xf numFmtId="44" fontId="6" fillId="0" borderId="18" xfId="3" applyNumberFormat="1" applyFill="1" applyBorder="1" applyAlignment="1" applyProtection="1">
      <alignment horizontal="left"/>
    </xf>
    <xf numFmtId="0" fontId="6" fillId="0" borderId="41" xfId="3" applyFill="1" applyBorder="1" applyAlignment="1" applyProtection="1">
      <alignment horizontal="left"/>
    </xf>
    <xf numFmtId="0" fontId="6" fillId="2" borderId="24" xfId="3" applyBorder="1" applyProtection="1">
      <protection locked="0"/>
    </xf>
    <xf numFmtId="0" fontId="6" fillId="2" borderId="12" xfId="3" applyBorder="1" applyProtection="1">
      <protection locked="0"/>
    </xf>
    <xf numFmtId="0" fontId="6" fillId="2" borderId="59" xfId="3" applyBorder="1" applyProtection="1">
      <protection locked="0"/>
    </xf>
    <xf numFmtId="43" fontId="3" fillId="7" borderId="5" xfId="1" applyFont="1" applyFill="1" applyBorder="1" applyAlignment="1">
      <alignment horizontal="center" wrapText="1"/>
    </xf>
    <xf numFmtId="10" fontId="2" fillId="4" borderId="49" xfId="8" applyNumberFormat="1" applyFont="1" applyFill="1" applyBorder="1" applyAlignment="1" applyProtection="1">
      <alignment horizontal="center"/>
      <protection locked="0"/>
    </xf>
    <xf numFmtId="44" fontId="2" fillId="4" borderId="50" xfId="2" applyFont="1" applyFill="1" applyBorder="1" applyAlignment="1" applyProtection="1">
      <alignment horizontal="center"/>
      <protection locked="0"/>
    </xf>
    <xf numFmtId="44" fontId="2" fillId="4" borderId="49" xfId="2" applyFont="1" applyFill="1" applyBorder="1" applyAlignment="1" applyProtection="1">
      <alignment horizontal="center"/>
      <protection locked="0"/>
    </xf>
    <xf numFmtId="44" fontId="3" fillId="6" borderId="58" xfId="2" applyFont="1" applyFill="1" applyBorder="1" applyAlignment="1"/>
    <xf numFmtId="44" fontId="2" fillId="4" borderId="13" xfId="2" applyFont="1" applyFill="1" applyBorder="1" applyAlignment="1" applyProtection="1">
      <alignment horizontal="center"/>
      <protection locked="0"/>
    </xf>
    <xf numFmtId="44" fontId="2" fillId="4" borderId="56" xfId="2" applyFont="1" applyFill="1" applyBorder="1" applyAlignment="1" applyProtection="1">
      <alignment horizontal="center"/>
      <protection locked="0"/>
    </xf>
    <xf numFmtId="44" fontId="2" fillId="4" borderId="55" xfId="2" applyFont="1" applyFill="1" applyBorder="1" applyAlignment="1" applyProtection="1">
      <alignment horizontal="center"/>
      <protection locked="0"/>
    </xf>
    <xf numFmtId="44" fontId="2" fillId="4" borderId="63" xfId="2" applyFont="1" applyFill="1" applyBorder="1" applyAlignment="1" applyProtection="1">
      <alignment horizontal="center"/>
      <protection locked="0"/>
    </xf>
    <xf numFmtId="44" fontId="2" fillId="4" borderId="60" xfId="2" applyFont="1" applyFill="1" applyBorder="1" applyAlignment="1" applyProtection="1">
      <alignment horizontal="center"/>
      <protection locked="0"/>
    </xf>
    <xf numFmtId="43" fontId="2" fillId="4" borderId="12" xfId="5" applyNumberFormat="1" applyBorder="1" applyAlignment="1" applyProtection="1">
      <alignment horizontal="center" wrapText="1"/>
      <protection locked="0"/>
    </xf>
    <xf numFmtId="43" fontId="2" fillId="4" borderId="48" xfId="5" applyNumberFormat="1" applyBorder="1" applyAlignment="1" applyProtection="1">
      <alignment horizontal="center" wrapText="1"/>
      <protection locked="0"/>
    </xf>
    <xf numFmtId="43" fontId="2" fillId="4" borderId="62" xfId="5" applyNumberFormat="1" applyBorder="1" applyAlignment="1" applyProtection="1">
      <alignment horizontal="center" wrapText="1"/>
      <protection locked="0"/>
    </xf>
    <xf numFmtId="43" fontId="2" fillId="4" borderId="61" xfId="5" applyNumberFormat="1" applyBorder="1" applyAlignment="1" applyProtection="1">
      <alignment horizontal="center" wrapText="1"/>
      <protection locked="0"/>
    </xf>
    <xf numFmtId="43" fontId="2" fillId="4" borderId="14" xfId="1" applyFont="1" applyFill="1" applyBorder="1" applyAlignment="1" applyProtection="1">
      <alignment horizontal="center"/>
      <protection locked="0"/>
    </xf>
    <xf numFmtId="43" fontId="19" fillId="15" borderId="50" xfId="1" applyFont="1" applyFill="1" applyBorder="1" applyAlignment="1" applyProtection="1">
      <alignment horizontal="center"/>
      <protection locked="0"/>
    </xf>
    <xf numFmtId="43" fontId="19" fillId="15" borderId="56" xfId="1" applyFont="1" applyFill="1" applyBorder="1" applyAlignment="1" applyProtection="1">
      <alignment horizontal="center"/>
      <protection locked="0"/>
    </xf>
    <xf numFmtId="43" fontId="19" fillId="15" borderId="13" xfId="1" applyFont="1" applyFill="1" applyBorder="1" applyAlignment="1" applyProtection="1">
      <alignment horizontal="center"/>
      <protection locked="0"/>
    </xf>
    <xf numFmtId="43" fontId="19" fillId="15" borderId="49" xfId="1" applyFont="1" applyFill="1" applyBorder="1" applyAlignment="1" applyProtection="1">
      <alignment horizontal="center"/>
      <protection locked="0"/>
    </xf>
    <xf numFmtId="43" fontId="19" fillId="15" borderId="48" xfId="1" applyFont="1" applyFill="1" applyBorder="1" applyAlignment="1" applyProtection="1">
      <alignment horizontal="center"/>
      <protection locked="0"/>
    </xf>
    <xf numFmtId="0" fontId="6" fillId="0" borderId="12" xfId="3" applyFill="1" applyBorder="1" applyProtection="1">
      <protection locked="0"/>
    </xf>
    <xf numFmtId="43" fontId="2" fillId="4" borderId="49" xfId="8" applyNumberFormat="1" applyFont="1" applyFill="1" applyBorder="1" applyAlignment="1" applyProtection="1">
      <alignment horizontal="center"/>
      <protection locked="0"/>
    </xf>
    <xf numFmtId="0" fontId="6" fillId="0" borderId="24" xfId="3" applyFill="1" applyBorder="1" applyProtection="1">
      <protection locked="0"/>
    </xf>
    <xf numFmtId="0" fontId="19" fillId="15" borderId="14" xfId="0" applyFont="1" applyFill="1" applyBorder="1" applyAlignment="1" applyProtection="1">
      <alignment horizontal="center"/>
      <protection locked="0"/>
    </xf>
    <xf numFmtId="0" fontId="19" fillId="15" borderId="48" xfId="0" applyFont="1" applyFill="1" applyBorder="1" applyAlignment="1" applyProtection="1">
      <alignment horizontal="center"/>
      <protection locked="0"/>
    </xf>
    <xf numFmtId="0" fontId="19" fillId="15" borderId="54" xfId="0" applyFont="1" applyFill="1" applyBorder="1" applyAlignment="1" applyProtection="1">
      <alignment horizontal="center"/>
      <protection locked="0"/>
    </xf>
    <xf numFmtId="0" fontId="6" fillId="2" borderId="34" xfId="3" applyBorder="1" applyAlignment="1" applyProtection="1">
      <alignment horizontal="left" vertical="top"/>
      <protection locked="0"/>
    </xf>
    <xf numFmtId="0" fontId="14" fillId="10" borderId="0" xfId="0" applyFont="1" applyFill="1" applyAlignment="1">
      <alignment horizontal="left" vertical="center"/>
    </xf>
    <xf numFmtId="0" fontId="3" fillId="0" borderId="31" xfId="0" applyFont="1" applyBorder="1" applyAlignment="1">
      <alignment horizontal="left" vertical="top" wrapText="1"/>
    </xf>
    <xf numFmtId="0" fontId="3" fillId="0" borderId="32" xfId="0" applyFont="1" applyBorder="1" applyAlignment="1">
      <alignment horizontal="left" vertical="top" wrapText="1"/>
    </xf>
    <xf numFmtId="0" fontId="3" fillId="0" borderId="33" xfId="0" applyFont="1" applyBorder="1" applyAlignment="1">
      <alignment horizontal="left" vertical="top" wrapText="1"/>
    </xf>
    <xf numFmtId="0" fontId="14" fillId="10" borderId="0" xfId="0" applyFont="1" applyFill="1" applyBorder="1" applyAlignment="1">
      <alignment horizontal="left" vertical="center"/>
    </xf>
    <xf numFmtId="0" fontId="5" fillId="0" borderId="34" xfId="0" applyFont="1" applyBorder="1" applyAlignment="1">
      <alignment horizontal="center"/>
    </xf>
    <xf numFmtId="0" fontId="7" fillId="5" borderId="27" xfId="0" applyFont="1" applyFill="1" applyBorder="1" applyAlignment="1" applyProtection="1">
      <alignment horizontal="center"/>
    </xf>
    <xf numFmtId="0" fontId="7" fillId="5" borderId="39" xfId="0" applyFont="1" applyFill="1" applyBorder="1" applyAlignment="1" applyProtection="1">
      <alignment horizontal="center"/>
    </xf>
    <xf numFmtId="0" fontId="18" fillId="13" borderId="67" xfId="0" applyFont="1" applyFill="1" applyBorder="1" applyAlignment="1" applyProtection="1">
      <alignment horizontal="center"/>
    </xf>
    <xf numFmtId="0" fontId="18" fillId="13" borderId="68" xfId="0" applyFont="1" applyFill="1" applyBorder="1" applyAlignment="1" applyProtection="1">
      <alignment horizontal="center"/>
    </xf>
    <xf numFmtId="0" fontId="18" fillId="13" borderId="69" xfId="0" applyFont="1" applyFill="1" applyBorder="1" applyAlignment="1" applyProtection="1">
      <alignment horizontal="center"/>
    </xf>
    <xf numFmtId="0" fontId="2" fillId="3" borderId="53" xfId="4" applyBorder="1" applyAlignment="1">
      <alignment horizontal="center"/>
    </xf>
    <xf numFmtId="0" fontId="2" fillId="3" borderId="52" xfId="4" applyBorder="1" applyAlignment="1">
      <alignment horizontal="center"/>
    </xf>
    <xf numFmtId="0" fontId="2" fillId="3" borderId="51" xfId="4" applyBorder="1" applyAlignment="1">
      <alignment horizontal="center"/>
    </xf>
    <xf numFmtId="0" fontId="4" fillId="5" borderId="1" xfId="0" applyFont="1" applyFill="1" applyBorder="1" applyAlignment="1">
      <alignment horizontal="center"/>
    </xf>
    <xf numFmtId="0" fontId="4" fillId="5" borderId="2" xfId="0" applyFont="1" applyFill="1" applyBorder="1" applyAlignment="1">
      <alignment horizontal="center"/>
    </xf>
    <xf numFmtId="0" fontId="4" fillId="5" borderId="3" xfId="0" applyFont="1" applyFill="1" applyBorder="1" applyAlignment="1">
      <alignment horizontal="center"/>
    </xf>
    <xf numFmtId="0" fontId="2" fillId="3" borderId="9" xfId="4" applyBorder="1" applyAlignment="1">
      <alignment horizontal="center"/>
    </xf>
    <xf numFmtId="0" fontId="2" fillId="3" borderId="10" xfId="4" applyBorder="1" applyAlignment="1">
      <alignment horizontal="center"/>
    </xf>
    <xf numFmtId="0" fontId="2" fillId="3" borderId="11" xfId="4" applyBorder="1" applyAlignment="1">
      <alignment horizontal="center"/>
    </xf>
    <xf numFmtId="43" fontId="3" fillId="6" borderId="58" xfId="1" applyFont="1" applyFill="1" applyBorder="1" applyAlignment="1">
      <alignment horizontal="center"/>
    </xf>
    <xf numFmtId="43" fontId="3" fillId="6" borderId="57" xfId="1" applyFont="1" applyFill="1" applyBorder="1" applyAlignment="1">
      <alignment horizontal="center"/>
    </xf>
    <xf numFmtId="0" fontId="3" fillId="6" borderId="4" xfId="0" applyFont="1" applyFill="1" applyBorder="1" applyAlignment="1">
      <alignment horizontal="center" vertical="center" wrapText="1"/>
    </xf>
    <xf numFmtId="43" fontId="3" fillId="6" borderId="5" xfId="1" applyFont="1" applyFill="1" applyBorder="1" applyAlignment="1">
      <alignment horizontal="center" vertical="center" wrapText="1"/>
    </xf>
    <xf numFmtId="0" fontId="3" fillId="6" borderId="5" xfId="0" applyFont="1" applyFill="1" applyBorder="1" applyAlignment="1">
      <alignment horizontal="center" vertical="center" wrapText="1"/>
    </xf>
    <xf numFmtId="44" fontId="5" fillId="6" borderId="5" xfId="2" applyFont="1" applyFill="1" applyBorder="1" applyAlignment="1">
      <alignment horizontal="center" vertical="center" wrapText="1"/>
    </xf>
    <xf numFmtId="0" fontId="10" fillId="3" borderId="9" xfId="4" applyFont="1" applyBorder="1" applyAlignment="1">
      <alignment horizontal="center"/>
    </xf>
    <xf numFmtId="0" fontId="10" fillId="3" borderId="10" xfId="4" applyFont="1" applyBorder="1" applyAlignment="1">
      <alignment horizontal="center"/>
    </xf>
    <xf numFmtId="0" fontId="10" fillId="3" borderId="11" xfId="4" applyFont="1" applyBorder="1" applyAlignment="1">
      <alignment horizontal="center"/>
    </xf>
    <xf numFmtId="0" fontId="4" fillId="5" borderId="1" xfId="0" applyNumberFormat="1" applyFont="1" applyFill="1" applyBorder="1" applyAlignment="1">
      <alignment horizontal="center"/>
    </xf>
    <xf numFmtId="0" fontId="4" fillId="5" borderId="2" xfId="0" applyNumberFormat="1" applyFont="1" applyFill="1" applyBorder="1" applyAlignment="1">
      <alignment horizontal="center"/>
    </xf>
    <xf numFmtId="0" fontId="4" fillId="5" borderId="3" xfId="0" applyNumberFormat="1" applyFont="1" applyFill="1" applyBorder="1" applyAlignment="1">
      <alignment horizontal="center"/>
    </xf>
    <xf numFmtId="44" fontId="5" fillId="7" borderId="6" xfId="2" applyFont="1" applyFill="1" applyBorder="1" applyAlignment="1">
      <alignment horizontal="center" wrapText="1"/>
    </xf>
    <xf numFmtId="44" fontId="5" fillId="7" borderId="8" xfId="2" applyFont="1" applyFill="1" applyBorder="1" applyAlignment="1">
      <alignment horizontal="center" wrapText="1"/>
    </xf>
    <xf numFmtId="44" fontId="3" fillId="6" borderId="5" xfId="2" applyFont="1" applyFill="1" applyBorder="1" applyAlignment="1">
      <alignment horizontal="center" vertical="center" wrapText="1"/>
    </xf>
  </cellXfs>
  <cellStyles count="9">
    <cellStyle name="Accent2" xfId="4" builtinId="33"/>
    <cellStyle name="Accent5" xfId="5" builtinId="45"/>
    <cellStyle name="Comma" xfId="1" builtinId="3"/>
    <cellStyle name="Currency" xfId="2" builtinId="4"/>
    <cellStyle name="Neutral" xfId="3" builtinId="28"/>
    <cellStyle name="Neutral 2" xfId="7"/>
    <cellStyle name="Normal" xfId="0" builtinId="0"/>
    <cellStyle name="Output" xfId="6" builtinId="21"/>
    <cellStyle name="Percent" xfId="8"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Steve\Documents\Backup%204-18\Milwaukee%20County\Oracle%20Pricing\Milwaukee%20County%20-%20Cloud%20BOM%20v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Iris\Dropbox%20(Schafer%20Consulting)\z_Garden%20Grove\5_Evaluation%20&amp;%20Selection\GG_Summary_Cost_Shee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Products"/>
      <sheetName val="Discounts"/>
      <sheetName val="Value Sets"/>
      <sheetName val="Services"/>
    </sheetNames>
    <sheetDataSet>
      <sheetData sheetId="0"/>
      <sheetData sheetId="1"/>
      <sheetData sheetId="2">
        <row r="6">
          <cell r="C6">
            <v>0.81</v>
          </cell>
        </row>
      </sheetData>
      <sheetData sheetId="3">
        <row r="4">
          <cell r="B4" t="str">
            <v>Out</v>
          </cell>
        </row>
        <row r="5">
          <cell r="B5" t="str">
            <v>In</v>
          </cell>
        </row>
        <row r="6">
          <cell r="B6" t="str">
            <v>Option</v>
          </cell>
        </row>
      </sheetData>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Info"/>
      <sheetName val="SummaryONPREMISE"/>
      <sheetName val="SummaryHOSTED"/>
      <sheetName val="Software"/>
      <sheetName val="3rd pty software"/>
      <sheetName val="DBMS"/>
      <sheetName val="hosted solution cost"/>
      <sheetName val="Services"/>
      <sheetName val="Hourly Rate"/>
      <sheetName val="Payment Schedule"/>
      <sheetName val="CherryRoadSaaSDetail"/>
      <sheetName val="InforSaasDetail"/>
      <sheetName val="KinseySaaSDetail"/>
      <sheetName val="TylerSaaSDetail"/>
    </sheetNames>
    <sheetDataSet>
      <sheetData sheetId="0">
        <row r="2">
          <cell r="B2" t="str">
            <v>CHERRY ROAD</v>
          </cell>
        </row>
        <row r="3">
          <cell r="B3" t="str">
            <v>eVERGE GROUP</v>
          </cell>
        </row>
        <row r="4">
          <cell r="B4" t="str">
            <v>INFOR</v>
          </cell>
        </row>
        <row r="5">
          <cell r="B5" t="str">
            <v>KINSEY&amp;KINSEY</v>
          </cell>
        </row>
        <row r="6">
          <cell r="B6" t="str">
            <v>NAVIGATOR</v>
          </cell>
        </row>
        <row r="7">
          <cell r="B7" t="str">
            <v>SUPERION</v>
          </cell>
        </row>
        <row r="8">
          <cell r="B8" t="str">
            <v>TYLER</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E20"/>
  <sheetViews>
    <sheetView showGridLines="0" zoomScale="120" zoomScaleNormal="120" zoomScalePageLayoutView="110" workbookViewId="0">
      <selection activeCell="C16" sqref="C16"/>
    </sheetView>
  </sheetViews>
  <sheetFormatPr defaultColWidth="0" defaultRowHeight="14.25" customHeight="1" zeroHeight="1"/>
  <cols>
    <col min="1" max="1" width="3.28515625" style="45" customWidth="1"/>
    <col min="2" max="4" width="39.42578125" style="1" customWidth="1"/>
    <col min="5" max="5" width="9.140625" style="1" customWidth="1"/>
    <col min="6" max="16384" width="9.140625" style="1" hidden="1"/>
  </cols>
  <sheetData>
    <row r="1" spans="2:5" ht="12" customHeight="1">
      <c r="B1" s="45"/>
      <c r="C1" s="45"/>
      <c r="D1" s="45"/>
      <c r="E1" s="45"/>
    </row>
    <row r="2" spans="2:5" ht="23.25" customHeight="1" thickBot="1">
      <c r="B2" s="132" t="s">
        <v>48</v>
      </c>
      <c r="C2" s="132"/>
      <c r="D2" s="132"/>
      <c r="E2" s="45"/>
    </row>
    <row r="3" spans="2:5" ht="44.25" customHeight="1" thickTop="1" thickBot="1">
      <c r="B3" s="133" t="s">
        <v>49</v>
      </c>
      <c r="C3" s="134"/>
      <c r="D3" s="135"/>
      <c r="E3" s="45"/>
    </row>
    <row r="4" spans="2:5" ht="15" thickTop="1">
      <c r="B4" s="45"/>
      <c r="C4" s="45"/>
      <c r="D4" s="45"/>
      <c r="E4" s="45"/>
    </row>
    <row r="5" spans="2:5">
      <c r="B5" s="45"/>
      <c r="C5" s="45"/>
      <c r="D5" s="45"/>
      <c r="E5" s="45"/>
    </row>
    <row r="6" spans="2:5" ht="23.25" customHeight="1" thickBot="1">
      <c r="B6" s="136" t="s">
        <v>50</v>
      </c>
      <c r="C6" s="136"/>
      <c r="D6" s="136"/>
      <c r="E6" s="45"/>
    </row>
    <row r="7" spans="2:5" ht="30.75" customHeight="1" thickTop="1" thickBot="1">
      <c r="B7" s="46" t="s">
        <v>51</v>
      </c>
      <c r="C7" s="47" t="s">
        <v>52</v>
      </c>
      <c r="D7" s="48" t="s">
        <v>53</v>
      </c>
      <c r="E7" s="45"/>
    </row>
    <row r="8" spans="2:5" ht="15" thickTop="1">
      <c r="B8" s="45"/>
      <c r="C8" s="45"/>
      <c r="D8" s="45"/>
      <c r="E8" s="45"/>
    </row>
    <row r="9" spans="2:5">
      <c r="B9" s="45"/>
      <c r="C9" s="45"/>
      <c r="D9" s="45"/>
      <c r="E9" s="45"/>
    </row>
    <row r="10" spans="2:5" ht="23.25" customHeight="1" thickBot="1">
      <c r="B10" s="132" t="s">
        <v>54</v>
      </c>
      <c r="C10" s="132"/>
      <c r="D10" s="132"/>
      <c r="E10" s="45"/>
    </row>
    <row r="11" spans="2:5" ht="16.5" thickTop="1" thickBot="1">
      <c r="B11" s="137" t="s">
        <v>55</v>
      </c>
      <c r="C11" s="137"/>
      <c r="D11" s="49" t="s">
        <v>116</v>
      </c>
      <c r="E11" s="45"/>
    </row>
    <row r="12" spans="2:5" ht="15" thickTop="1">
      <c r="B12" s="45"/>
      <c r="C12" s="45"/>
      <c r="D12" s="45"/>
      <c r="E12" s="45"/>
    </row>
    <row r="13" spans="2:5">
      <c r="B13" s="45"/>
      <c r="C13" s="45"/>
      <c r="D13" s="45"/>
      <c r="E13" s="45"/>
    </row>
    <row r="14" spans="2:5" ht="23.25" customHeight="1" thickBot="1">
      <c r="B14" s="132" t="s">
        <v>56</v>
      </c>
      <c r="C14" s="132"/>
      <c r="D14" s="132"/>
      <c r="E14" s="45"/>
    </row>
    <row r="15" spans="2:5" ht="16.5" thickTop="1" thickBot="1">
      <c r="B15" s="50" t="s">
        <v>57</v>
      </c>
      <c r="C15" s="51" t="s">
        <v>117</v>
      </c>
      <c r="D15" s="52"/>
      <c r="E15" s="45"/>
    </row>
    <row r="16" spans="2:5" ht="16.5" thickTop="1" thickBot="1">
      <c r="B16" s="53" t="s">
        <v>58</v>
      </c>
      <c r="C16" s="54" t="s">
        <v>118</v>
      </c>
      <c r="D16" s="52"/>
      <c r="E16" s="45"/>
    </row>
    <row r="17" spans="2:5" ht="51.75" customHeight="1" thickTop="1" thickBot="1">
      <c r="B17" s="55" t="s">
        <v>59</v>
      </c>
      <c r="C17" s="131"/>
      <c r="D17" s="131"/>
      <c r="E17" s="45"/>
    </row>
    <row r="18" spans="2:5" ht="15" thickTop="1">
      <c r="B18" s="45"/>
      <c r="C18" s="45"/>
      <c r="D18" s="45"/>
      <c r="E18" s="45"/>
    </row>
    <row r="19" spans="2:5" ht="14.25" customHeight="1"/>
    <row r="20" spans="2:5" ht="14.25" customHeight="1"/>
  </sheetData>
  <sheetProtection algorithmName="SHA-512" hashValue="4KUC8GQzefet4Us2WdLoXb3fbTiIQxVhO5PNfyeLjvQ0/8EEoHP1oIIr2eWEWJJ/m2PjF+kPHthFAS0VOoY8ig==" saltValue="E72q8BNDzN6bJN01UqO3XQ==" spinCount="100000" sheet="1" selectLockedCells="1"/>
  <mergeCells count="7">
    <mergeCell ref="C17:D17"/>
    <mergeCell ref="B2:D2"/>
    <mergeCell ref="B3:D3"/>
    <mergeCell ref="B6:D6"/>
    <mergeCell ref="B10:D10"/>
    <mergeCell ref="B11:C11"/>
    <mergeCell ref="B14:D14"/>
  </mergeCells>
  <dataValidations count="2">
    <dataValidation type="list" allowBlank="1" showInputMessage="1" showErrorMessage="1" sqref="D12 C16">
      <formula1>"Subscription-based,License-based"</formula1>
    </dataValidation>
    <dataValidation type="list" allowBlank="1" showInputMessage="1" showErrorMessage="1" sqref="C15">
      <formula1>"Hosted,Self-Hosted"</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14999847407452621"/>
  </sheetPr>
  <dimension ref="A1:Q38"/>
  <sheetViews>
    <sheetView showGridLines="0" tabSelected="1" topLeftCell="B21" zoomScale="130" zoomScaleNormal="130" zoomScalePageLayoutView="130" workbookViewId="0">
      <selection activeCell="C16" sqref="C16"/>
    </sheetView>
  </sheetViews>
  <sheetFormatPr defaultColWidth="0" defaultRowHeight="14.25" customHeight="1"/>
  <cols>
    <col min="1" max="1" width="3.28515625" style="56" customWidth="1"/>
    <col min="2" max="2" width="29.85546875" style="56" customWidth="1"/>
    <col min="3" max="3" width="22.7109375" style="57" customWidth="1"/>
    <col min="4" max="4" width="61.85546875" style="56" customWidth="1"/>
    <col min="5" max="5" width="9.140625" style="56" customWidth="1"/>
    <col min="6" max="8" width="0" style="56" hidden="1" customWidth="1"/>
    <col min="9" max="16384" width="9.140625" style="56" hidden="1"/>
  </cols>
  <sheetData>
    <row r="1" spans="2:17" s="40" customFormat="1" ht="18">
      <c r="B1" s="40" t="s">
        <v>99</v>
      </c>
      <c r="C1" s="41"/>
      <c r="E1" s="42"/>
      <c r="F1" s="41"/>
      <c r="G1" s="42"/>
      <c r="Q1" s="40" t="s">
        <v>45</v>
      </c>
    </row>
    <row r="2" spans="2:17" ht="17.25" thickBot="1">
      <c r="B2" s="138" t="str">
        <f>Contractor</f>
        <v>Tyler Technologies</v>
      </c>
      <c r="C2" s="139"/>
      <c r="D2" s="139"/>
    </row>
    <row r="3" spans="2:17" ht="18">
      <c r="B3" s="140" t="s">
        <v>103</v>
      </c>
      <c r="C3" s="141"/>
      <c r="D3" s="142"/>
    </row>
    <row r="4" spans="2:17">
      <c r="B4" s="4" t="s">
        <v>60</v>
      </c>
      <c r="C4" s="4" t="s">
        <v>61</v>
      </c>
      <c r="D4" s="4" t="s">
        <v>5</v>
      </c>
    </row>
    <row r="5" spans="2:17" ht="15.75" thickBot="1">
      <c r="B5" s="85" t="s">
        <v>62</v>
      </c>
      <c r="C5" s="86"/>
      <c r="D5" s="87"/>
    </row>
    <row r="6" spans="2:17" ht="15" thickBot="1">
      <c r="B6" s="91" t="s">
        <v>63</v>
      </c>
      <c r="C6" s="92"/>
      <c r="D6" s="93"/>
    </row>
    <row r="7" spans="2:17" ht="15">
      <c r="B7" s="58" t="s">
        <v>64</v>
      </c>
      <c r="C7" s="59"/>
      <c r="D7" s="97"/>
    </row>
    <row r="8" spans="2:17" ht="15">
      <c r="B8" s="60" t="s">
        <v>65</v>
      </c>
      <c r="C8" s="61">
        <f>Software!E59</f>
        <v>0</v>
      </c>
      <c r="D8" s="98"/>
    </row>
    <row r="9" spans="2:17" ht="15">
      <c r="B9" s="60" t="s">
        <v>66</v>
      </c>
      <c r="C9" s="61">
        <f>'3rd Party Software'!E12</f>
        <v>3952</v>
      </c>
      <c r="D9" s="98"/>
    </row>
    <row r="10" spans="2:17" ht="15">
      <c r="B10" s="60" t="s">
        <v>67</v>
      </c>
      <c r="C10" s="61">
        <f>DBMS!E12</f>
        <v>0</v>
      </c>
      <c r="D10" s="98"/>
    </row>
    <row r="11" spans="2:17" ht="15">
      <c r="B11" s="64" t="s">
        <v>69</v>
      </c>
      <c r="C11" s="65">
        <f>Services!G65</f>
        <v>2787327</v>
      </c>
      <c r="D11" s="99"/>
    </row>
    <row r="12" spans="2:17" ht="15.75" thickBot="1">
      <c r="B12" s="94" t="s">
        <v>70</v>
      </c>
      <c r="C12" s="95">
        <f>SUM(C7:C11)</f>
        <v>2791279</v>
      </c>
      <c r="D12" s="96"/>
    </row>
    <row r="13" spans="2:17" ht="15" thickBot="1">
      <c r="B13" s="91" t="s">
        <v>113</v>
      </c>
      <c r="C13" s="92"/>
      <c r="D13" s="93"/>
    </row>
    <row r="14" spans="2:17" ht="29.25">
      <c r="B14" s="66" t="s">
        <v>112</v>
      </c>
      <c r="C14" s="59"/>
      <c r="D14" s="97"/>
    </row>
    <row r="15" spans="2:17" ht="15">
      <c r="B15" s="60" t="s">
        <v>65</v>
      </c>
      <c r="C15" s="61">
        <f>Software!K59</f>
        <v>0</v>
      </c>
      <c r="D15" s="100"/>
    </row>
    <row r="16" spans="2:17" ht="15">
      <c r="B16" s="60" t="s">
        <v>66</v>
      </c>
      <c r="C16" s="61">
        <f>'3rd Party Software'!K12</f>
        <v>0</v>
      </c>
      <c r="D16" s="98"/>
    </row>
    <row r="17" spans="2:4" ht="15">
      <c r="B17" s="60" t="s">
        <v>67</v>
      </c>
      <c r="C17" s="61">
        <f>DBMS!K12</f>
        <v>0</v>
      </c>
      <c r="D17" s="98"/>
    </row>
    <row r="18" spans="2:4" s="69" customFormat="1" ht="15.75" thickBot="1">
      <c r="B18" s="88" t="s">
        <v>114</v>
      </c>
      <c r="C18" s="89">
        <f>SUM(C15:C17)</f>
        <v>0</v>
      </c>
      <c r="D18" s="90"/>
    </row>
    <row r="19" spans="2:4" ht="18" thickTop="1" thickBot="1">
      <c r="B19" s="70" t="s">
        <v>115</v>
      </c>
      <c r="C19" s="71">
        <f>SUM(C18,C12)</f>
        <v>2791279</v>
      </c>
      <c r="D19" s="72"/>
    </row>
    <row r="21" spans="2:4" ht="17.25" thickBot="1">
      <c r="B21" s="138" t="str">
        <f>Contractor</f>
        <v>Tyler Technologies</v>
      </c>
      <c r="C21" s="139"/>
      <c r="D21" s="139"/>
    </row>
    <row r="22" spans="2:4" ht="18">
      <c r="B22" s="140" t="s">
        <v>102</v>
      </c>
      <c r="C22" s="141"/>
      <c r="D22" s="142"/>
    </row>
    <row r="23" spans="2:4">
      <c r="B23" s="4" t="s">
        <v>60</v>
      </c>
      <c r="C23" s="4" t="s">
        <v>61</v>
      </c>
      <c r="D23" s="4" t="s">
        <v>5</v>
      </c>
    </row>
    <row r="24" spans="2:4" ht="15.75" thickBot="1">
      <c r="B24" s="85" t="s">
        <v>62</v>
      </c>
      <c r="C24" s="86"/>
      <c r="D24" s="87"/>
    </row>
    <row r="25" spans="2:4" ht="15" thickBot="1">
      <c r="B25" s="91" t="s">
        <v>63</v>
      </c>
      <c r="C25" s="92"/>
      <c r="D25" s="93"/>
    </row>
    <row r="26" spans="2:4" ht="15">
      <c r="B26" s="58" t="s">
        <v>64</v>
      </c>
      <c r="C26" s="59"/>
      <c r="D26" s="97"/>
    </row>
    <row r="27" spans="2:4" ht="15">
      <c r="B27" s="60" t="s">
        <v>66</v>
      </c>
      <c r="C27" s="61">
        <f>'3rd Party Software'!E12</f>
        <v>3952</v>
      </c>
      <c r="D27" s="98"/>
    </row>
    <row r="28" spans="2:4" ht="15">
      <c r="B28" s="60" t="s">
        <v>67</v>
      </c>
      <c r="C28" s="61">
        <f>DBMS!E12</f>
        <v>0</v>
      </c>
      <c r="D28" s="98"/>
    </row>
    <row r="29" spans="2:4" ht="29.25">
      <c r="B29" s="62" t="s">
        <v>68</v>
      </c>
      <c r="C29" s="63">
        <f>Hosted!E59</f>
        <v>0</v>
      </c>
      <c r="D29" s="99"/>
    </row>
    <row r="30" spans="2:4" ht="15">
      <c r="B30" s="64" t="s">
        <v>69</v>
      </c>
      <c r="C30" s="65">
        <f>Services!G65</f>
        <v>2787327</v>
      </c>
      <c r="D30" s="99"/>
    </row>
    <row r="31" spans="2:4" ht="15.75" thickBot="1">
      <c r="B31" s="94" t="s">
        <v>70</v>
      </c>
      <c r="C31" s="95">
        <f>SUM(C26:C30)</f>
        <v>2791279</v>
      </c>
      <c r="D31" s="96"/>
    </row>
    <row r="32" spans="2:4" ht="15" thickBot="1">
      <c r="B32" s="91" t="s">
        <v>113</v>
      </c>
      <c r="C32" s="92"/>
      <c r="D32" s="93"/>
    </row>
    <row r="33" spans="2:4" ht="29.25">
      <c r="B33" s="66" t="s">
        <v>112</v>
      </c>
      <c r="C33" s="59"/>
      <c r="D33" s="97"/>
    </row>
    <row r="34" spans="2:4" ht="15">
      <c r="B34" s="60" t="s">
        <v>66</v>
      </c>
      <c r="C34" s="61">
        <f>'3rd Party Software'!K12</f>
        <v>0</v>
      </c>
      <c r="D34" s="98"/>
    </row>
    <row r="35" spans="2:4" ht="15">
      <c r="B35" s="60" t="s">
        <v>67</v>
      </c>
      <c r="C35" s="61">
        <f>DBMS!K12</f>
        <v>0</v>
      </c>
      <c r="D35" s="98"/>
    </row>
    <row r="36" spans="2:4" ht="15">
      <c r="B36" s="67" t="s">
        <v>71</v>
      </c>
      <c r="C36" s="68">
        <f>Hosted!K59</f>
        <v>3231385</v>
      </c>
      <c r="D36" s="101"/>
    </row>
    <row r="37" spans="2:4" ht="15.75" thickBot="1">
      <c r="B37" s="88" t="s">
        <v>114</v>
      </c>
      <c r="C37" s="89">
        <f>SUM(C34:C36)</f>
        <v>3231385</v>
      </c>
      <c r="D37" s="90"/>
    </row>
    <row r="38" spans="2:4" ht="14.25" customHeight="1" thickTop="1" thickBot="1">
      <c r="B38" s="70" t="s">
        <v>115</v>
      </c>
      <c r="C38" s="71">
        <f>SUM(C37,C31)</f>
        <v>6022664</v>
      </c>
      <c r="D38" s="72"/>
    </row>
  </sheetData>
  <sheetProtection algorithmName="SHA-512" hashValue="GxEsuijMsgm5jv7O1QPMuMmdoAWvwKukA2qBdXadqpGQiaXdWVMBZCtpTT+AZGnuSFLOTJInQ3IVkIhwjRiD6A==" saltValue="opNRDTzcJIOLI6MHZzZWsQ==" spinCount="100000" sheet="1" selectLockedCells="1"/>
  <mergeCells count="4">
    <mergeCell ref="B2:D2"/>
    <mergeCell ref="B21:D21"/>
    <mergeCell ref="B3:D3"/>
    <mergeCell ref="B22:D22"/>
  </mergeCells>
  <pageMargins left="0.7" right="0.7" top="0.75" bottom="0.75" header="0.3" footer="0.3"/>
  <pageSetup scale="8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B1:N89"/>
  <sheetViews>
    <sheetView showGridLines="0" zoomScale="90" zoomScaleNormal="90" zoomScalePageLayoutView="80" workbookViewId="0">
      <pane xSplit="2" ySplit="7" topLeftCell="C27" activePane="bottomRight" state="frozen"/>
      <selection activeCell="C32" sqref="C32"/>
      <selection pane="topRight" activeCell="C32" sqref="C32"/>
      <selection pane="bottomLeft" activeCell="C32" sqref="C32"/>
      <selection pane="bottomRight" activeCell="J40" sqref="J40"/>
    </sheetView>
  </sheetViews>
  <sheetFormatPr defaultColWidth="8.85546875" defaultRowHeight="14.25" zeroHeight="1"/>
  <cols>
    <col min="1" max="1" width="3.28515625" style="1" customWidth="1"/>
    <col min="2" max="2" width="35.85546875" style="1" customWidth="1"/>
    <col min="3" max="3" width="13.5703125" style="2" customWidth="1"/>
    <col min="4" max="4" width="10.7109375" style="1" customWidth="1"/>
    <col min="5" max="5" width="16.140625" style="3" customWidth="1"/>
    <col min="6" max="10" width="16.42578125" style="2" customWidth="1"/>
    <col min="11" max="11" width="21" style="3" customWidth="1"/>
    <col min="12" max="12" width="25.5703125" style="2" customWidth="1"/>
    <col min="13" max="13" width="72.28515625" style="1" customWidth="1"/>
    <col min="14" max="16384" width="8.85546875" style="1"/>
  </cols>
  <sheetData>
    <row r="1" spans="2:14" s="40" customFormat="1" ht="18">
      <c r="B1" s="40" t="s">
        <v>110</v>
      </c>
      <c r="C1" s="41"/>
      <c r="E1" s="42"/>
      <c r="F1" s="41"/>
      <c r="G1" s="42"/>
      <c r="I1" s="40" t="s">
        <v>101</v>
      </c>
      <c r="M1" s="40" t="s">
        <v>45</v>
      </c>
    </row>
    <row r="2" spans="2:14" ht="18" customHeight="1">
      <c r="B2" s="35" t="s">
        <v>41</v>
      </c>
      <c r="C2" s="34" t="s">
        <v>42</v>
      </c>
      <c r="G2" s="3"/>
      <c r="H2" s="1"/>
      <c r="I2" s="1"/>
      <c r="J2" s="1"/>
      <c r="K2" s="1"/>
      <c r="L2" s="1"/>
      <c r="M2" s="40" t="s">
        <v>46</v>
      </c>
    </row>
    <row r="3" spans="2:14" ht="13.5" customHeight="1" thickBot="1">
      <c r="B3" s="37"/>
      <c r="C3" s="38"/>
      <c r="D3" s="32"/>
      <c r="E3" s="39"/>
      <c r="F3" s="33"/>
      <c r="G3" s="39"/>
      <c r="H3" s="32"/>
      <c r="I3" s="1"/>
      <c r="J3" s="1"/>
      <c r="K3" s="1"/>
      <c r="L3" s="1"/>
    </row>
    <row r="4" spans="2:14" ht="18">
      <c r="B4" s="146" t="str">
        <f>Contractor</f>
        <v>Tyler Technologies</v>
      </c>
      <c r="C4" s="147"/>
      <c r="D4" s="147"/>
      <c r="E4" s="147"/>
      <c r="F4" s="147"/>
      <c r="G4" s="147"/>
      <c r="H4" s="147"/>
      <c r="I4" s="147"/>
      <c r="J4" s="147"/>
      <c r="K4" s="147"/>
      <c r="L4" s="147"/>
      <c r="M4" s="148"/>
    </row>
    <row r="5" spans="2:14">
      <c r="B5" s="154" t="s">
        <v>0</v>
      </c>
      <c r="C5" s="155" t="s">
        <v>87</v>
      </c>
      <c r="D5" s="156" t="s">
        <v>86</v>
      </c>
      <c r="E5" s="157" t="s">
        <v>85</v>
      </c>
      <c r="F5" s="152" t="s">
        <v>84</v>
      </c>
      <c r="G5" s="153"/>
      <c r="H5" s="153"/>
      <c r="I5" s="153"/>
      <c r="J5" s="153"/>
      <c r="K5" s="80"/>
      <c r="L5" s="109"/>
      <c r="M5" s="5"/>
      <c r="N5" s="6"/>
    </row>
    <row r="6" spans="2:14" ht="43.5">
      <c r="B6" s="154"/>
      <c r="C6" s="155"/>
      <c r="D6" s="156"/>
      <c r="E6" s="157"/>
      <c r="F6" s="79" t="s">
        <v>83</v>
      </c>
      <c r="G6" s="79" t="s">
        <v>82</v>
      </c>
      <c r="H6" s="79" t="s">
        <v>81</v>
      </c>
      <c r="I6" s="79" t="s">
        <v>80</v>
      </c>
      <c r="J6" s="79" t="s">
        <v>79</v>
      </c>
      <c r="K6" s="78" t="s">
        <v>78</v>
      </c>
      <c r="L6" s="105" t="s">
        <v>109</v>
      </c>
      <c r="M6" s="7" t="s">
        <v>5</v>
      </c>
      <c r="N6" s="6"/>
    </row>
    <row r="7" spans="2:14" ht="15">
      <c r="B7" s="149" t="s">
        <v>6</v>
      </c>
      <c r="C7" s="150"/>
      <c r="D7" s="150"/>
      <c r="E7" s="150"/>
      <c r="F7" s="150"/>
      <c r="G7" s="150"/>
      <c r="H7" s="150"/>
      <c r="I7" s="150"/>
      <c r="J7" s="150"/>
      <c r="K7" s="150"/>
      <c r="L7" s="150"/>
      <c r="M7" s="151"/>
    </row>
    <row r="8" spans="2:14" ht="15">
      <c r="B8" s="8" t="s">
        <v>7</v>
      </c>
      <c r="C8" s="107"/>
      <c r="D8" s="76"/>
      <c r="E8" s="12">
        <f t="shared" ref="E8:E27" si="0">C8*D8</f>
        <v>0</v>
      </c>
      <c r="F8" s="107"/>
      <c r="G8" s="108"/>
      <c r="H8" s="108"/>
      <c r="I8" s="108"/>
      <c r="J8" s="107"/>
      <c r="K8" s="12">
        <f t="shared" ref="K8:K27" si="1">SUM(F8:J8)</f>
        <v>0</v>
      </c>
      <c r="L8" s="106"/>
      <c r="M8" s="13"/>
    </row>
    <row r="9" spans="2:14" ht="15">
      <c r="B9" s="8" t="s">
        <v>8</v>
      </c>
      <c r="C9" s="107"/>
      <c r="D9" s="76"/>
      <c r="E9" s="12">
        <f t="shared" si="0"/>
        <v>0</v>
      </c>
      <c r="F9" s="107"/>
      <c r="G9" s="108"/>
      <c r="H9" s="108"/>
      <c r="I9" s="108"/>
      <c r="J9" s="107"/>
      <c r="K9" s="12">
        <f t="shared" si="1"/>
        <v>0</v>
      </c>
      <c r="L9" s="106"/>
      <c r="M9" s="13"/>
    </row>
    <row r="10" spans="2:14" ht="15">
      <c r="B10" s="8" t="s">
        <v>9</v>
      </c>
      <c r="C10" s="107"/>
      <c r="D10" s="76"/>
      <c r="E10" s="12">
        <f t="shared" si="0"/>
        <v>0</v>
      </c>
      <c r="F10" s="107"/>
      <c r="G10" s="108"/>
      <c r="H10" s="108"/>
      <c r="I10" s="108"/>
      <c r="J10" s="107"/>
      <c r="K10" s="12">
        <f t="shared" si="1"/>
        <v>0</v>
      </c>
      <c r="L10" s="106"/>
      <c r="M10" s="13"/>
    </row>
    <row r="11" spans="2:14" ht="15">
      <c r="B11" s="8" t="s">
        <v>10</v>
      </c>
      <c r="C11" s="107"/>
      <c r="D11" s="76"/>
      <c r="E11" s="12">
        <f t="shared" si="0"/>
        <v>0</v>
      </c>
      <c r="F11" s="107"/>
      <c r="G11" s="108"/>
      <c r="H11" s="108"/>
      <c r="I11" s="108"/>
      <c r="J11" s="107"/>
      <c r="K11" s="12">
        <f t="shared" si="1"/>
        <v>0</v>
      </c>
      <c r="L11" s="106"/>
      <c r="M11" s="13"/>
    </row>
    <row r="12" spans="2:14" ht="15">
      <c r="B12" s="8" t="s">
        <v>11</v>
      </c>
      <c r="C12" s="107"/>
      <c r="D12" s="76"/>
      <c r="E12" s="12">
        <f t="shared" si="0"/>
        <v>0</v>
      </c>
      <c r="F12" s="107"/>
      <c r="G12" s="108"/>
      <c r="H12" s="108"/>
      <c r="I12" s="108"/>
      <c r="J12" s="107"/>
      <c r="K12" s="12">
        <f t="shared" si="1"/>
        <v>0</v>
      </c>
      <c r="L12" s="106"/>
      <c r="M12" s="13"/>
    </row>
    <row r="13" spans="2:14" ht="15">
      <c r="B13" s="8" t="s">
        <v>12</v>
      </c>
      <c r="C13" s="107"/>
      <c r="D13" s="76"/>
      <c r="E13" s="12">
        <f t="shared" si="0"/>
        <v>0</v>
      </c>
      <c r="F13" s="107"/>
      <c r="G13" s="108"/>
      <c r="H13" s="108"/>
      <c r="I13" s="108"/>
      <c r="J13" s="107"/>
      <c r="K13" s="12">
        <f t="shared" si="1"/>
        <v>0</v>
      </c>
      <c r="L13" s="106"/>
      <c r="M13" s="13"/>
    </row>
    <row r="14" spans="2:14" ht="15">
      <c r="B14" s="8" t="s">
        <v>13</v>
      </c>
      <c r="C14" s="107"/>
      <c r="D14" s="76"/>
      <c r="E14" s="12">
        <f t="shared" si="0"/>
        <v>0</v>
      </c>
      <c r="F14" s="107"/>
      <c r="G14" s="108"/>
      <c r="H14" s="108"/>
      <c r="I14" s="108"/>
      <c r="J14" s="107"/>
      <c r="K14" s="12">
        <f t="shared" si="1"/>
        <v>0</v>
      </c>
      <c r="L14" s="106"/>
      <c r="M14" s="13"/>
    </row>
    <row r="15" spans="2:14" ht="15">
      <c r="B15" s="8" t="s">
        <v>14</v>
      </c>
      <c r="C15" s="107"/>
      <c r="D15" s="76"/>
      <c r="E15" s="12">
        <f t="shared" si="0"/>
        <v>0</v>
      </c>
      <c r="F15" s="107"/>
      <c r="G15" s="108"/>
      <c r="H15" s="108"/>
      <c r="I15" s="108"/>
      <c r="J15" s="107"/>
      <c r="K15" s="12">
        <f t="shared" si="1"/>
        <v>0</v>
      </c>
      <c r="L15" s="106"/>
      <c r="M15" s="13"/>
    </row>
    <row r="16" spans="2:14" ht="15">
      <c r="B16" s="8" t="s">
        <v>15</v>
      </c>
      <c r="C16" s="107"/>
      <c r="D16" s="76"/>
      <c r="E16" s="12">
        <f t="shared" si="0"/>
        <v>0</v>
      </c>
      <c r="F16" s="107"/>
      <c r="G16" s="108"/>
      <c r="H16" s="108"/>
      <c r="I16" s="108"/>
      <c r="J16" s="107"/>
      <c r="K16" s="12">
        <f t="shared" si="1"/>
        <v>0</v>
      </c>
      <c r="L16" s="106"/>
      <c r="M16" s="13"/>
    </row>
    <row r="17" spans="2:13" ht="15">
      <c r="B17" s="8" t="s">
        <v>16</v>
      </c>
      <c r="C17" s="107"/>
      <c r="D17" s="76"/>
      <c r="E17" s="12">
        <f t="shared" si="0"/>
        <v>0</v>
      </c>
      <c r="F17" s="107"/>
      <c r="G17" s="108"/>
      <c r="H17" s="108"/>
      <c r="I17" s="108"/>
      <c r="J17" s="107"/>
      <c r="K17" s="12">
        <f t="shared" si="1"/>
        <v>0</v>
      </c>
      <c r="L17" s="106"/>
      <c r="M17" s="13"/>
    </row>
    <row r="18" spans="2:13" ht="15">
      <c r="B18" s="8" t="s">
        <v>17</v>
      </c>
      <c r="C18" s="107"/>
      <c r="D18" s="76"/>
      <c r="E18" s="12">
        <f t="shared" si="0"/>
        <v>0</v>
      </c>
      <c r="F18" s="107"/>
      <c r="G18" s="108"/>
      <c r="H18" s="108"/>
      <c r="I18" s="108"/>
      <c r="J18" s="107"/>
      <c r="K18" s="12">
        <f t="shared" si="1"/>
        <v>0</v>
      </c>
      <c r="L18" s="106"/>
      <c r="M18" s="13"/>
    </row>
    <row r="19" spans="2:13" ht="15">
      <c r="B19" s="8" t="s">
        <v>18</v>
      </c>
      <c r="C19" s="107"/>
      <c r="D19" s="76"/>
      <c r="E19" s="12">
        <f t="shared" si="0"/>
        <v>0</v>
      </c>
      <c r="F19" s="107"/>
      <c r="G19" s="108"/>
      <c r="H19" s="108"/>
      <c r="I19" s="108"/>
      <c r="J19" s="107"/>
      <c r="K19" s="12">
        <f t="shared" si="1"/>
        <v>0</v>
      </c>
      <c r="L19" s="106"/>
      <c r="M19" s="13"/>
    </row>
    <row r="20" spans="2:13" ht="15">
      <c r="B20" s="103" t="s">
        <v>104</v>
      </c>
      <c r="C20" s="107"/>
      <c r="D20" s="76"/>
      <c r="E20" s="12">
        <f t="shared" si="0"/>
        <v>0</v>
      </c>
      <c r="F20" s="107"/>
      <c r="G20" s="108"/>
      <c r="H20" s="108"/>
      <c r="I20" s="108"/>
      <c r="J20" s="107"/>
      <c r="K20" s="12">
        <f t="shared" si="1"/>
        <v>0</v>
      </c>
      <c r="L20" s="106"/>
      <c r="M20" s="13"/>
    </row>
    <row r="21" spans="2:13" ht="15">
      <c r="B21" s="103" t="s">
        <v>104</v>
      </c>
      <c r="C21" s="107"/>
      <c r="D21" s="76"/>
      <c r="E21" s="12">
        <f t="shared" si="0"/>
        <v>0</v>
      </c>
      <c r="F21" s="107"/>
      <c r="G21" s="108"/>
      <c r="H21" s="108"/>
      <c r="I21" s="108"/>
      <c r="J21" s="107"/>
      <c r="K21" s="12">
        <f t="shared" si="1"/>
        <v>0</v>
      </c>
      <c r="L21" s="106"/>
      <c r="M21" s="13"/>
    </row>
    <row r="22" spans="2:13" ht="15">
      <c r="B22" s="103" t="s">
        <v>104</v>
      </c>
      <c r="C22" s="107"/>
      <c r="D22" s="76"/>
      <c r="E22" s="12">
        <f t="shared" si="0"/>
        <v>0</v>
      </c>
      <c r="F22" s="107"/>
      <c r="G22" s="108"/>
      <c r="H22" s="108"/>
      <c r="I22" s="108"/>
      <c r="J22" s="107"/>
      <c r="K22" s="12">
        <f t="shared" si="1"/>
        <v>0</v>
      </c>
      <c r="L22" s="106"/>
      <c r="M22" s="13"/>
    </row>
    <row r="23" spans="2:13" ht="15">
      <c r="B23" s="103" t="s">
        <v>104</v>
      </c>
      <c r="C23" s="107"/>
      <c r="D23" s="76"/>
      <c r="E23" s="12">
        <f t="shared" si="0"/>
        <v>0</v>
      </c>
      <c r="F23" s="107"/>
      <c r="G23" s="108"/>
      <c r="H23" s="108"/>
      <c r="I23" s="108"/>
      <c r="J23" s="107"/>
      <c r="K23" s="12">
        <f t="shared" si="1"/>
        <v>0</v>
      </c>
      <c r="L23" s="106"/>
      <c r="M23" s="13"/>
    </row>
    <row r="24" spans="2:13" ht="15">
      <c r="B24" s="103" t="s">
        <v>104</v>
      </c>
      <c r="C24" s="107"/>
      <c r="D24" s="76"/>
      <c r="E24" s="12">
        <f t="shared" si="0"/>
        <v>0</v>
      </c>
      <c r="F24" s="107"/>
      <c r="G24" s="108"/>
      <c r="H24" s="108"/>
      <c r="I24" s="108"/>
      <c r="J24" s="107"/>
      <c r="K24" s="12">
        <f t="shared" si="1"/>
        <v>0</v>
      </c>
      <c r="L24" s="106"/>
      <c r="M24" s="13"/>
    </row>
    <row r="25" spans="2:13" ht="15">
      <c r="B25" s="103" t="s">
        <v>104</v>
      </c>
      <c r="C25" s="107"/>
      <c r="D25" s="76"/>
      <c r="E25" s="12">
        <f t="shared" si="0"/>
        <v>0</v>
      </c>
      <c r="F25" s="107"/>
      <c r="G25" s="108"/>
      <c r="H25" s="108"/>
      <c r="I25" s="108"/>
      <c r="J25" s="107"/>
      <c r="K25" s="12">
        <f t="shared" si="1"/>
        <v>0</v>
      </c>
      <c r="L25" s="106"/>
      <c r="M25" s="13"/>
    </row>
    <row r="26" spans="2:13" ht="15">
      <c r="B26" s="103" t="s">
        <v>104</v>
      </c>
      <c r="C26" s="107"/>
      <c r="D26" s="76"/>
      <c r="E26" s="12">
        <f t="shared" si="0"/>
        <v>0</v>
      </c>
      <c r="F26" s="107"/>
      <c r="G26" s="108"/>
      <c r="H26" s="108"/>
      <c r="I26" s="108"/>
      <c r="J26" s="107"/>
      <c r="K26" s="12">
        <f t="shared" si="1"/>
        <v>0</v>
      </c>
      <c r="L26" s="106"/>
      <c r="M26" s="13"/>
    </row>
    <row r="27" spans="2:13" ht="15">
      <c r="B27" s="103" t="s">
        <v>104</v>
      </c>
      <c r="C27" s="107"/>
      <c r="D27" s="76"/>
      <c r="E27" s="22">
        <f t="shared" si="0"/>
        <v>0</v>
      </c>
      <c r="F27" s="107"/>
      <c r="G27" s="108"/>
      <c r="H27" s="108"/>
      <c r="I27" s="108"/>
      <c r="J27" s="107"/>
      <c r="K27" s="12">
        <f t="shared" si="1"/>
        <v>0</v>
      </c>
      <c r="L27" s="106"/>
      <c r="M27" s="23"/>
    </row>
    <row r="28" spans="2:13" ht="15.75" thickBot="1">
      <c r="B28" s="14" t="s">
        <v>20</v>
      </c>
      <c r="C28" s="15"/>
      <c r="D28" s="75"/>
      <c r="E28" s="17">
        <f t="shared" ref="E28:K28" si="2">SUM(E8:E27)</f>
        <v>0</v>
      </c>
      <c r="F28" s="19">
        <f t="shared" si="2"/>
        <v>0</v>
      </c>
      <c r="G28" s="19">
        <f t="shared" si="2"/>
        <v>0</v>
      </c>
      <c r="H28" s="19">
        <f t="shared" si="2"/>
        <v>0</v>
      </c>
      <c r="I28" s="19">
        <f t="shared" si="2"/>
        <v>0</v>
      </c>
      <c r="J28" s="19">
        <f t="shared" si="2"/>
        <v>0</v>
      </c>
      <c r="K28" s="19">
        <f t="shared" si="2"/>
        <v>0</v>
      </c>
      <c r="L28" s="18"/>
      <c r="M28" s="20"/>
    </row>
    <row r="29" spans="2:13" ht="15.75" thickTop="1">
      <c r="B29" s="149" t="s">
        <v>21</v>
      </c>
      <c r="C29" s="150"/>
      <c r="D29" s="150"/>
      <c r="E29" s="150"/>
      <c r="F29" s="150"/>
      <c r="G29" s="150"/>
      <c r="H29" s="150"/>
      <c r="I29" s="150"/>
      <c r="J29" s="150"/>
      <c r="K29" s="150"/>
      <c r="L29" s="150"/>
      <c r="M29" s="151"/>
    </row>
    <row r="30" spans="2:13" ht="15">
      <c r="B30" s="21" t="s">
        <v>22</v>
      </c>
      <c r="C30" s="107"/>
      <c r="D30" s="76"/>
      <c r="E30" s="10">
        <f t="shared" ref="E30:E44" si="3">C30*D30</f>
        <v>0</v>
      </c>
      <c r="F30" s="107"/>
      <c r="G30" s="108"/>
      <c r="H30" s="108"/>
      <c r="I30" s="108"/>
      <c r="J30" s="107"/>
      <c r="K30" s="12">
        <f t="shared" ref="K30:K44" si="4">SUM(F30:J30)</f>
        <v>0</v>
      </c>
      <c r="L30" s="106"/>
      <c r="M30" s="11"/>
    </row>
    <row r="31" spans="2:13" ht="15">
      <c r="B31" s="8" t="s">
        <v>23</v>
      </c>
      <c r="C31" s="107"/>
      <c r="D31" s="76"/>
      <c r="E31" s="12">
        <f t="shared" si="3"/>
        <v>0</v>
      </c>
      <c r="F31" s="107"/>
      <c r="G31" s="108"/>
      <c r="H31" s="108"/>
      <c r="I31" s="108"/>
      <c r="J31" s="107"/>
      <c r="K31" s="12">
        <f t="shared" si="4"/>
        <v>0</v>
      </c>
      <c r="L31" s="106"/>
      <c r="M31" s="13"/>
    </row>
    <row r="32" spans="2:13" ht="15">
      <c r="B32" s="8" t="s">
        <v>24</v>
      </c>
      <c r="C32" s="107"/>
      <c r="D32" s="76"/>
      <c r="E32" s="12">
        <f t="shared" si="3"/>
        <v>0</v>
      </c>
      <c r="F32" s="107"/>
      <c r="G32" s="108"/>
      <c r="H32" s="108"/>
      <c r="I32" s="108"/>
      <c r="J32" s="107"/>
      <c r="K32" s="12">
        <f t="shared" si="4"/>
        <v>0</v>
      </c>
      <c r="L32" s="106"/>
      <c r="M32" s="13"/>
    </row>
    <row r="33" spans="2:13" ht="15">
      <c r="B33" s="8" t="s">
        <v>25</v>
      </c>
      <c r="C33" s="107"/>
      <c r="D33" s="76"/>
      <c r="E33" s="12">
        <f t="shared" si="3"/>
        <v>0</v>
      </c>
      <c r="F33" s="107"/>
      <c r="G33" s="108"/>
      <c r="H33" s="108"/>
      <c r="I33" s="108"/>
      <c r="J33" s="107"/>
      <c r="K33" s="12">
        <f t="shared" si="4"/>
        <v>0</v>
      </c>
      <c r="L33" s="106"/>
      <c r="M33" s="13"/>
    </row>
    <row r="34" spans="2:13" ht="15">
      <c r="B34" s="8" t="s">
        <v>26</v>
      </c>
      <c r="C34" s="107"/>
      <c r="D34" s="76"/>
      <c r="E34" s="12">
        <f t="shared" si="3"/>
        <v>0</v>
      </c>
      <c r="F34" s="107"/>
      <c r="G34" s="108"/>
      <c r="H34" s="108"/>
      <c r="I34" s="108"/>
      <c r="J34" s="107"/>
      <c r="K34" s="12">
        <f t="shared" si="4"/>
        <v>0</v>
      </c>
      <c r="L34" s="106"/>
      <c r="M34" s="13"/>
    </row>
    <row r="35" spans="2:13" ht="15">
      <c r="B35" s="8" t="s">
        <v>27</v>
      </c>
      <c r="C35" s="107"/>
      <c r="D35" s="76"/>
      <c r="E35" s="12">
        <f t="shared" si="3"/>
        <v>0</v>
      </c>
      <c r="F35" s="107"/>
      <c r="G35" s="108"/>
      <c r="H35" s="108"/>
      <c r="I35" s="108"/>
      <c r="J35" s="107"/>
      <c r="K35" s="12">
        <f t="shared" si="4"/>
        <v>0</v>
      </c>
      <c r="L35" s="106"/>
      <c r="M35" s="13"/>
    </row>
    <row r="36" spans="2:13" ht="15">
      <c r="B36" s="8" t="s">
        <v>28</v>
      </c>
      <c r="C36" s="107"/>
      <c r="D36" s="76"/>
      <c r="E36" s="12">
        <f t="shared" si="3"/>
        <v>0</v>
      </c>
      <c r="F36" s="107"/>
      <c r="G36" s="108"/>
      <c r="H36" s="108"/>
      <c r="I36" s="108"/>
      <c r="J36" s="107"/>
      <c r="K36" s="12">
        <f t="shared" si="4"/>
        <v>0</v>
      </c>
      <c r="L36" s="106"/>
      <c r="M36" s="13"/>
    </row>
    <row r="37" spans="2:13" ht="15">
      <c r="B37" s="103" t="s">
        <v>104</v>
      </c>
      <c r="C37" s="107"/>
      <c r="D37" s="76"/>
      <c r="E37" s="12">
        <f t="shared" si="3"/>
        <v>0</v>
      </c>
      <c r="F37" s="107"/>
      <c r="G37" s="108"/>
      <c r="H37" s="108"/>
      <c r="I37" s="108"/>
      <c r="J37" s="107"/>
      <c r="K37" s="12">
        <f t="shared" si="4"/>
        <v>0</v>
      </c>
      <c r="L37" s="106"/>
      <c r="M37" s="13"/>
    </row>
    <row r="38" spans="2:13" ht="15">
      <c r="B38" s="103" t="s">
        <v>104</v>
      </c>
      <c r="C38" s="107"/>
      <c r="D38" s="76"/>
      <c r="E38" s="12">
        <f t="shared" si="3"/>
        <v>0</v>
      </c>
      <c r="F38" s="107"/>
      <c r="G38" s="108"/>
      <c r="H38" s="108"/>
      <c r="I38" s="108"/>
      <c r="J38" s="107"/>
      <c r="K38" s="12">
        <f t="shared" si="4"/>
        <v>0</v>
      </c>
      <c r="L38" s="106"/>
      <c r="M38" s="13"/>
    </row>
    <row r="39" spans="2:13" ht="15">
      <c r="B39" s="103" t="s">
        <v>104</v>
      </c>
      <c r="C39" s="107"/>
      <c r="D39" s="76"/>
      <c r="E39" s="12">
        <f t="shared" si="3"/>
        <v>0</v>
      </c>
      <c r="F39" s="107"/>
      <c r="G39" s="108"/>
      <c r="H39" s="108"/>
      <c r="I39" s="108"/>
      <c r="J39" s="107"/>
      <c r="K39" s="12">
        <f t="shared" si="4"/>
        <v>0</v>
      </c>
      <c r="L39" s="106"/>
      <c r="M39" s="13"/>
    </row>
    <row r="40" spans="2:13" ht="15">
      <c r="B40" s="103" t="s">
        <v>104</v>
      </c>
      <c r="C40" s="107"/>
      <c r="D40" s="76"/>
      <c r="E40" s="12">
        <f t="shared" si="3"/>
        <v>0</v>
      </c>
      <c r="F40" s="107"/>
      <c r="G40" s="108"/>
      <c r="H40" s="108"/>
      <c r="I40" s="108"/>
      <c r="J40" s="107"/>
      <c r="K40" s="12">
        <f t="shared" si="4"/>
        <v>0</v>
      </c>
      <c r="L40" s="106"/>
      <c r="M40" s="13"/>
    </row>
    <row r="41" spans="2:13" ht="15">
      <c r="B41" s="103" t="s">
        <v>104</v>
      </c>
      <c r="C41" s="107"/>
      <c r="D41" s="76"/>
      <c r="E41" s="12">
        <f t="shared" si="3"/>
        <v>0</v>
      </c>
      <c r="F41" s="107"/>
      <c r="G41" s="108"/>
      <c r="H41" s="108"/>
      <c r="I41" s="108"/>
      <c r="J41" s="107"/>
      <c r="K41" s="12">
        <f t="shared" si="4"/>
        <v>0</v>
      </c>
      <c r="L41" s="106"/>
      <c r="M41" s="13"/>
    </row>
    <row r="42" spans="2:13" ht="15">
      <c r="B42" s="103" t="s">
        <v>104</v>
      </c>
      <c r="C42" s="107"/>
      <c r="D42" s="76"/>
      <c r="E42" s="12">
        <f t="shared" si="3"/>
        <v>0</v>
      </c>
      <c r="F42" s="107"/>
      <c r="G42" s="108"/>
      <c r="H42" s="108"/>
      <c r="I42" s="108"/>
      <c r="J42" s="107"/>
      <c r="K42" s="12">
        <f t="shared" si="4"/>
        <v>0</v>
      </c>
      <c r="L42" s="106"/>
      <c r="M42" s="13"/>
    </row>
    <row r="43" spans="2:13" ht="15">
      <c r="B43" s="103" t="s">
        <v>104</v>
      </c>
      <c r="C43" s="107"/>
      <c r="D43" s="76"/>
      <c r="E43" s="12">
        <f t="shared" si="3"/>
        <v>0</v>
      </c>
      <c r="F43" s="107"/>
      <c r="G43" s="108"/>
      <c r="H43" s="108"/>
      <c r="I43" s="108"/>
      <c r="J43" s="107"/>
      <c r="K43" s="12">
        <f t="shared" si="4"/>
        <v>0</v>
      </c>
      <c r="L43" s="106"/>
      <c r="M43" s="13"/>
    </row>
    <row r="44" spans="2:13" ht="15">
      <c r="B44" s="103" t="s">
        <v>104</v>
      </c>
      <c r="C44" s="107"/>
      <c r="D44" s="76"/>
      <c r="E44" s="22">
        <f t="shared" si="3"/>
        <v>0</v>
      </c>
      <c r="F44" s="107"/>
      <c r="G44" s="108"/>
      <c r="H44" s="108"/>
      <c r="I44" s="108"/>
      <c r="J44" s="107"/>
      <c r="K44" s="12">
        <f t="shared" si="4"/>
        <v>0</v>
      </c>
      <c r="L44" s="106"/>
      <c r="M44" s="23"/>
    </row>
    <row r="45" spans="2:13" ht="15.75" thickBot="1">
      <c r="B45" s="14" t="s">
        <v>20</v>
      </c>
      <c r="C45" s="15"/>
      <c r="D45" s="75"/>
      <c r="E45" s="17">
        <f t="shared" ref="E45:K45" si="5">SUM(E30:E44)</f>
        <v>0</v>
      </c>
      <c r="F45" s="19">
        <f t="shared" si="5"/>
        <v>0</v>
      </c>
      <c r="G45" s="19">
        <f t="shared" si="5"/>
        <v>0</v>
      </c>
      <c r="H45" s="19">
        <f t="shared" si="5"/>
        <v>0</v>
      </c>
      <c r="I45" s="19">
        <f t="shared" si="5"/>
        <v>0</v>
      </c>
      <c r="J45" s="19">
        <f t="shared" si="5"/>
        <v>0</v>
      </c>
      <c r="K45" s="19">
        <f t="shared" si="5"/>
        <v>0</v>
      </c>
      <c r="L45" s="18"/>
      <c r="M45" s="20"/>
    </row>
    <row r="46" spans="2:13" ht="15.75" thickTop="1">
      <c r="B46" s="143" t="s">
        <v>77</v>
      </c>
      <c r="C46" s="144"/>
      <c r="D46" s="144"/>
      <c r="E46" s="144"/>
      <c r="F46" s="144"/>
      <c r="G46" s="144"/>
      <c r="H46" s="144"/>
      <c r="I46" s="144"/>
      <c r="J46" s="144"/>
      <c r="K46" s="144"/>
      <c r="L46" s="144"/>
      <c r="M46" s="145"/>
    </row>
    <row r="47" spans="2:13" ht="15">
      <c r="B47" s="21" t="s">
        <v>76</v>
      </c>
      <c r="C47" s="107"/>
      <c r="D47" s="76"/>
      <c r="E47" s="10">
        <f t="shared" ref="E47:E57" si="6">C47*D47</f>
        <v>0</v>
      </c>
      <c r="F47" s="107"/>
      <c r="G47" s="108"/>
      <c r="H47" s="108"/>
      <c r="I47" s="108"/>
      <c r="J47" s="107"/>
      <c r="K47" s="12">
        <f t="shared" ref="K47:K57" si="7">SUM(F47:J47)</f>
        <v>0</v>
      </c>
      <c r="L47" s="106"/>
      <c r="M47" s="11"/>
    </row>
    <row r="48" spans="2:13" ht="15">
      <c r="B48" s="8" t="s">
        <v>75</v>
      </c>
      <c r="C48" s="107"/>
      <c r="D48" s="76"/>
      <c r="E48" s="12">
        <f t="shared" si="6"/>
        <v>0</v>
      </c>
      <c r="F48" s="107"/>
      <c r="G48" s="108"/>
      <c r="H48" s="108"/>
      <c r="I48" s="108"/>
      <c r="J48" s="107"/>
      <c r="K48" s="12">
        <f t="shared" si="7"/>
        <v>0</v>
      </c>
      <c r="L48" s="106"/>
      <c r="M48" s="13"/>
    </row>
    <row r="49" spans="2:13" ht="15">
      <c r="B49" s="103" t="s">
        <v>105</v>
      </c>
      <c r="C49" s="107"/>
      <c r="D49" s="76"/>
      <c r="E49" s="12">
        <f t="shared" si="6"/>
        <v>0</v>
      </c>
      <c r="F49" s="107"/>
      <c r="G49" s="108"/>
      <c r="H49" s="108"/>
      <c r="I49" s="108"/>
      <c r="J49" s="107"/>
      <c r="K49" s="12">
        <f t="shared" si="7"/>
        <v>0</v>
      </c>
      <c r="L49" s="106"/>
      <c r="M49" s="13"/>
    </row>
    <row r="50" spans="2:13" ht="15">
      <c r="B50" s="103" t="s">
        <v>105</v>
      </c>
      <c r="C50" s="107"/>
      <c r="D50" s="76"/>
      <c r="E50" s="12">
        <f t="shared" si="6"/>
        <v>0</v>
      </c>
      <c r="F50" s="107"/>
      <c r="G50" s="108"/>
      <c r="H50" s="108"/>
      <c r="I50" s="108"/>
      <c r="J50" s="107"/>
      <c r="K50" s="12">
        <f t="shared" si="7"/>
        <v>0</v>
      </c>
      <c r="L50" s="106"/>
      <c r="M50" s="13"/>
    </row>
    <row r="51" spans="2:13" ht="15">
      <c r="B51" s="103" t="s">
        <v>105</v>
      </c>
      <c r="C51" s="107"/>
      <c r="D51" s="76"/>
      <c r="E51" s="12">
        <f t="shared" si="6"/>
        <v>0</v>
      </c>
      <c r="F51" s="107"/>
      <c r="G51" s="108"/>
      <c r="H51" s="108"/>
      <c r="I51" s="108"/>
      <c r="J51" s="107"/>
      <c r="K51" s="12">
        <f t="shared" si="7"/>
        <v>0</v>
      </c>
      <c r="L51" s="106"/>
      <c r="M51" s="13"/>
    </row>
    <row r="52" spans="2:13" ht="15">
      <c r="B52" s="103" t="s">
        <v>105</v>
      </c>
      <c r="C52" s="107"/>
      <c r="D52" s="76"/>
      <c r="E52" s="12">
        <f t="shared" si="6"/>
        <v>0</v>
      </c>
      <c r="F52" s="107"/>
      <c r="G52" s="108"/>
      <c r="H52" s="108"/>
      <c r="I52" s="108"/>
      <c r="J52" s="107"/>
      <c r="K52" s="12">
        <f t="shared" si="7"/>
        <v>0</v>
      </c>
      <c r="L52" s="106"/>
      <c r="M52" s="13"/>
    </row>
    <row r="53" spans="2:13" ht="15">
      <c r="B53" s="103" t="s">
        <v>105</v>
      </c>
      <c r="C53" s="107"/>
      <c r="D53" s="76"/>
      <c r="E53" s="12">
        <f t="shared" si="6"/>
        <v>0</v>
      </c>
      <c r="F53" s="107"/>
      <c r="G53" s="108"/>
      <c r="H53" s="108"/>
      <c r="I53" s="108"/>
      <c r="J53" s="107"/>
      <c r="K53" s="12">
        <f t="shared" si="7"/>
        <v>0</v>
      </c>
      <c r="L53" s="106"/>
      <c r="M53" s="13"/>
    </row>
    <row r="54" spans="2:13" ht="15">
      <c r="B54" s="103" t="s">
        <v>105</v>
      </c>
      <c r="C54" s="107"/>
      <c r="D54" s="76"/>
      <c r="E54" s="12">
        <f t="shared" si="6"/>
        <v>0</v>
      </c>
      <c r="F54" s="107"/>
      <c r="G54" s="108"/>
      <c r="H54" s="108"/>
      <c r="I54" s="108"/>
      <c r="J54" s="107"/>
      <c r="K54" s="12">
        <f t="shared" si="7"/>
        <v>0</v>
      </c>
      <c r="L54" s="106"/>
      <c r="M54" s="13"/>
    </row>
    <row r="55" spans="2:13" ht="15">
      <c r="B55" s="103" t="s">
        <v>105</v>
      </c>
      <c r="C55" s="107"/>
      <c r="D55" s="76"/>
      <c r="E55" s="12">
        <f t="shared" si="6"/>
        <v>0</v>
      </c>
      <c r="F55" s="107"/>
      <c r="G55" s="108"/>
      <c r="H55" s="108"/>
      <c r="I55" s="108"/>
      <c r="J55" s="107"/>
      <c r="K55" s="12">
        <f t="shared" si="7"/>
        <v>0</v>
      </c>
      <c r="L55" s="106"/>
      <c r="M55" s="13"/>
    </row>
    <row r="56" spans="2:13" ht="15">
      <c r="B56" s="103" t="s">
        <v>105</v>
      </c>
      <c r="C56" s="107"/>
      <c r="D56" s="76"/>
      <c r="E56" s="12">
        <f t="shared" si="6"/>
        <v>0</v>
      </c>
      <c r="F56" s="107"/>
      <c r="G56" s="108"/>
      <c r="H56" s="108"/>
      <c r="I56" s="108"/>
      <c r="J56" s="107"/>
      <c r="K56" s="12">
        <f t="shared" si="7"/>
        <v>0</v>
      </c>
      <c r="L56" s="106"/>
      <c r="M56" s="13"/>
    </row>
    <row r="57" spans="2:13" ht="15">
      <c r="B57" s="103" t="s">
        <v>105</v>
      </c>
      <c r="C57" s="107"/>
      <c r="D57" s="76"/>
      <c r="E57" s="12">
        <f t="shared" si="6"/>
        <v>0</v>
      </c>
      <c r="F57" s="107"/>
      <c r="G57" s="108"/>
      <c r="H57" s="108"/>
      <c r="I57" s="108"/>
      <c r="J57" s="107"/>
      <c r="K57" s="12">
        <f t="shared" si="7"/>
        <v>0</v>
      </c>
      <c r="L57" s="106"/>
      <c r="M57" s="13"/>
    </row>
    <row r="58" spans="2:13" ht="15.75" thickBot="1">
      <c r="B58" s="14" t="s">
        <v>20</v>
      </c>
      <c r="C58" s="15"/>
      <c r="D58" s="75"/>
      <c r="E58" s="17">
        <f t="shared" ref="E58:K58" si="8">SUM(E47:E57)</f>
        <v>0</v>
      </c>
      <c r="F58" s="17">
        <f t="shared" si="8"/>
        <v>0</v>
      </c>
      <c r="G58" s="17">
        <f t="shared" si="8"/>
        <v>0</v>
      </c>
      <c r="H58" s="17">
        <f t="shared" si="8"/>
        <v>0</v>
      </c>
      <c r="I58" s="17">
        <f t="shared" si="8"/>
        <v>0</v>
      </c>
      <c r="J58" s="17">
        <f t="shared" si="8"/>
        <v>0</v>
      </c>
      <c r="K58" s="17">
        <f t="shared" si="8"/>
        <v>0</v>
      </c>
      <c r="L58" s="17"/>
      <c r="M58" s="20"/>
    </row>
    <row r="59" spans="2:13" ht="18" thickTop="1" thickBot="1">
      <c r="B59" s="26" t="s">
        <v>74</v>
      </c>
      <c r="C59" s="27"/>
      <c r="D59" s="74"/>
      <c r="E59" s="73">
        <f t="shared" ref="E59:K59" si="9">E58+E45+E28</f>
        <v>0</v>
      </c>
      <c r="F59" s="73">
        <f t="shared" si="9"/>
        <v>0</v>
      </c>
      <c r="G59" s="73">
        <f t="shared" si="9"/>
        <v>0</v>
      </c>
      <c r="H59" s="73">
        <f t="shared" si="9"/>
        <v>0</v>
      </c>
      <c r="I59" s="73">
        <f t="shared" si="9"/>
        <v>0</v>
      </c>
      <c r="J59" s="73">
        <f t="shared" si="9"/>
        <v>0</v>
      </c>
      <c r="K59" s="73">
        <f t="shared" si="9"/>
        <v>0</v>
      </c>
      <c r="L59" s="73"/>
      <c r="M59" s="30"/>
    </row>
    <row r="60" spans="2:13"/>
    <row r="61" spans="2:13">
      <c r="B61" s="31" t="s">
        <v>73</v>
      </c>
    </row>
    <row r="62" spans="2:13">
      <c r="B62" s="31" t="s">
        <v>72</v>
      </c>
    </row>
    <row r="63" spans="2:13"/>
    <row r="64" spans="2:13" hidden="1"/>
    <row r="65" hidden="1"/>
    <row r="66" hidden="1"/>
    <row r="67" hidden="1"/>
    <row r="68" hidden="1"/>
    <row r="69"/>
    <row r="70"/>
    <row r="71"/>
    <row r="72"/>
    <row r="73"/>
    <row r="74"/>
    <row r="75"/>
    <row r="76"/>
    <row r="77"/>
    <row r="78"/>
    <row r="79"/>
    <row r="80"/>
    <row r="81"/>
    <row r="82"/>
    <row r="83"/>
    <row r="84"/>
    <row r="85"/>
    <row r="86"/>
    <row r="87"/>
    <row r="88"/>
    <row r="89"/>
  </sheetData>
  <sheetProtection algorithmName="SHA-512" hashValue="h3FSn12hsew8DJDDqrnN2b7J0dXT/o7X8JlJUwTKtkaXmBSE6AhpUbz7W/Pe6r3ti9/09JIkN6K1q74GzEdx2A==" saltValue="LvLpxbvj8mN3Rw9Am8mDug==" spinCount="100000" sheet="1" formatCells="0" formatColumns="0" formatRows="0" insertColumns="0" insertRows="0" selectLockedCells="1"/>
  <mergeCells count="9">
    <mergeCell ref="B46:M46"/>
    <mergeCell ref="B4:M4"/>
    <mergeCell ref="B7:M7"/>
    <mergeCell ref="F5:J5"/>
    <mergeCell ref="B29:M29"/>
    <mergeCell ref="B5:B6"/>
    <mergeCell ref="C5:C6"/>
    <mergeCell ref="D5:D6"/>
    <mergeCell ref="E5:E6"/>
  </mergeCells>
  <pageMargins left="0.7" right="0.7" top="0.75" bottom="0.75" header="0.3" footer="0.3"/>
  <pageSetup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B1:M14"/>
  <sheetViews>
    <sheetView showGridLines="0" zoomScalePageLayoutView="90" workbookViewId="0">
      <pane xSplit="2" ySplit="7" topLeftCell="C8" activePane="bottomRight" state="frozen"/>
      <selection activeCell="C32" sqref="C32"/>
      <selection pane="topRight" activeCell="C32" sqref="C32"/>
      <selection pane="bottomLeft" activeCell="C32" sqref="C32"/>
      <selection pane="bottomRight" activeCell="B8" sqref="B8:B9"/>
    </sheetView>
  </sheetViews>
  <sheetFormatPr defaultColWidth="8.85546875" defaultRowHeight="0" customHeight="1" zeroHeight="1"/>
  <cols>
    <col min="1" max="1" width="3.28515625" style="1" customWidth="1"/>
    <col min="2" max="2" width="35.85546875" style="1" customWidth="1"/>
    <col min="3" max="3" width="13.42578125" style="2" customWidth="1"/>
    <col min="4" max="4" width="11" style="1" customWidth="1"/>
    <col min="5" max="5" width="16.85546875" style="3" customWidth="1"/>
    <col min="6" max="10" width="14.85546875" style="2" customWidth="1"/>
    <col min="11" max="11" width="17.7109375" style="3" customWidth="1"/>
    <col min="12" max="12" width="28.5703125" style="2" customWidth="1"/>
    <col min="13" max="13" width="72.28515625" style="1" customWidth="1"/>
    <col min="14" max="16384" width="8.85546875" style="1"/>
  </cols>
  <sheetData>
    <row r="1" spans="2:13" s="40" customFormat="1" ht="18">
      <c r="B1" s="40" t="s">
        <v>111</v>
      </c>
      <c r="C1" s="41"/>
      <c r="E1" s="42"/>
      <c r="F1" s="41"/>
      <c r="G1" s="42"/>
    </row>
    <row r="2" spans="2:13" ht="18" customHeight="1">
      <c r="B2" s="35" t="s">
        <v>41</v>
      </c>
      <c r="C2" s="34" t="s">
        <v>42</v>
      </c>
      <c r="G2" s="3"/>
      <c r="H2" s="1"/>
      <c r="I2" s="1"/>
      <c r="J2" s="1"/>
      <c r="K2" s="1"/>
      <c r="L2" s="1"/>
      <c r="M2" s="40"/>
    </row>
    <row r="3" spans="2:13" ht="13.5" customHeight="1" thickBot="1">
      <c r="B3" s="37"/>
      <c r="C3" s="38"/>
      <c r="D3" s="32"/>
      <c r="E3" s="39"/>
      <c r="F3" s="33"/>
      <c r="G3" s="39"/>
      <c r="H3" s="32"/>
      <c r="I3" s="1"/>
      <c r="J3" s="1"/>
      <c r="K3" s="1"/>
      <c r="L3" s="1"/>
    </row>
    <row r="4" spans="2:13" ht="18">
      <c r="B4" s="146" t="str">
        <f>Contractor</f>
        <v>Tyler Technologies</v>
      </c>
      <c r="C4" s="147"/>
      <c r="D4" s="147"/>
      <c r="E4" s="147"/>
      <c r="F4" s="147"/>
      <c r="G4" s="147"/>
      <c r="H4" s="147"/>
      <c r="I4" s="147"/>
      <c r="J4" s="147"/>
      <c r="K4" s="147"/>
      <c r="L4" s="147"/>
      <c r="M4" s="148"/>
    </row>
    <row r="5" spans="2:13" ht="14.25">
      <c r="B5" s="154" t="s">
        <v>0</v>
      </c>
      <c r="C5" s="155" t="s">
        <v>87</v>
      </c>
      <c r="D5" s="156" t="s">
        <v>86</v>
      </c>
      <c r="E5" s="157" t="s">
        <v>85</v>
      </c>
      <c r="F5" s="152" t="s">
        <v>84</v>
      </c>
      <c r="G5" s="153"/>
      <c r="H5" s="153"/>
      <c r="I5" s="153"/>
      <c r="J5" s="153"/>
      <c r="K5" s="80"/>
      <c r="L5" s="109"/>
      <c r="M5" s="5"/>
    </row>
    <row r="6" spans="2:13" ht="29.25">
      <c r="B6" s="154"/>
      <c r="C6" s="155"/>
      <c r="D6" s="156"/>
      <c r="E6" s="157"/>
      <c r="F6" s="79" t="s">
        <v>83</v>
      </c>
      <c r="G6" s="79" t="s">
        <v>82</v>
      </c>
      <c r="H6" s="79" t="s">
        <v>81</v>
      </c>
      <c r="I6" s="79" t="s">
        <v>80</v>
      </c>
      <c r="J6" s="79" t="s">
        <v>79</v>
      </c>
      <c r="K6" s="78" t="s">
        <v>78</v>
      </c>
      <c r="L6" s="105" t="s">
        <v>109</v>
      </c>
      <c r="M6" s="7" t="s">
        <v>5</v>
      </c>
    </row>
    <row r="7" spans="2:13" ht="15">
      <c r="B7" s="149" t="s">
        <v>6</v>
      </c>
      <c r="C7" s="150"/>
      <c r="D7" s="150"/>
      <c r="E7" s="150"/>
      <c r="F7" s="150"/>
      <c r="G7" s="150"/>
      <c r="H7" s="150"/>
      <c r="I7" s="150"/>
      <c r="J7" s="150"/>
      <c r="K7" s="150"/>
      <c r="L7" s="150"/>
      <c r="M7" s="151"/>
    </row>
    <row r="8" spans="2:13" ht="15">
      <c r="B8" s="127" t="s">
        <v>124</v>
      </c>
      <c r="C8" s="110">
        <v>2302</v>
      </c>
      <c r="D8" s="9">
        <v>1</v>
      </c>
      <c r="E8" s="10">
        <f t="shared" ref="E8:E11" si="0">C8*D8</f>
        <v>2302</v>
      </c>
      <c r="F8" s="107"/>
      <c r="G8" s="108"/>
      <c r="H8" s="108"/>
      <c r="I8" s="108"/>
      <c r="J8" s="107"/>
      <c r="K8" s="10">
        <f>SUM(F8:J8)</f>
        <v>0</v>
      </c>
      <c r="L8" s="106"/>
      <c r="M8" s="11"/>
    </row>
    <row r="9" spans="2:13" ht="15">
      <c r="B9" s="125" t="s">
        <v>125</v>
      </c>
      <c r="C9" s="110">
        <v>1650</v>
      </c>
      <c r="D9" s="9">
        <v>1</v>
      </c>
      <c r="E9" s="12">
        <f t="shared" si="0"/>
        <v>1650</v>
      </c>
      <c r="F9" s="107"/>
      <c r="G9" s="108"/>
      <c r="H9" s="108"/>
      <c r="I9" s="108"/>
      <c r="J9" s="107"/>
      <c r="K9" s="10">
        <f>SUM(F9:J9)</f>
        <v>0</v>
      </c>
      <c r="L9" s="106"/>
      <c r="M9" s="11"/>
    </row>
    <row r="10" spans="2:13" ht="15">
      <c r="B10" s="103" t="s">
        <v>90</v>
      </c>
      <c r="C10" s="110"/>
      <c r="D10" s="9"/>
      <c r="E10" s="12">
        <f t="shared" si="0"/>
        <v>0</v>
      </c>
      <c r="F10" s="107"/>
      <c r="G10" s="108"/>
      <c r="H10" s="108"/>
      <c r="I10" s="108"/>
      <c r="J10" s="107"/>
      <c r="K10" s="10">
        <f>SUM(F10:J10)</f>
        <v>0</v>
      </c>
      <c r="L10" s="106"/>
      <c r="M10" s="11"/>
    </row>
    <row r="11" spans="2:13" ht="15.75" thickBot="1">
      <c r="B11" s="104" t="s">
        <v>91</v>
      </c>
      <c r="C11" s="110"/>
      <c r="D11" s="9"/>
      <c r="E11" s="12">
        <f t="shared" si="0"/>
        <v>0</v>
      </c>
      <c r="F11" s="107"/>
      <c r="G11" s="108"/>
      <c r="H11" s="108"/>
      <c r="I11" s="108"/>
      <c r="J11" s="107"/>
      <c r="K11" s="10">
        <f>SUM(F11:J11)</f>
        <v>0</v>
      </c>
      <c r="L11" s="106"/>
      <c r="M11" s="11"/>
    </row>
    <row r="12" spans="2:13" ht="18" thickTop="1" thickBot="1">
      <c r="B12" s="26" t="s">
        <v>78</v>
      </c>
      <c r="C12" s="27"/>
      <c r="D12" s="74"/>
      <c r="E12" s="73">
        <f t="shared" ref="E12:K12" si="1">SUM(E8:E11)</f>
        <v>3952</v>
      </c>
      <c r="F12" s="73">
        <f t="shared" si="1"/>
        <v>0</v>
      </c>
      <c r="G12" s="73">
        <f t="shared" si="1"/>
        <v>0</v>
      </c>
      <c r="H12" s="73">
        <f t="shared" si="1"/>
        <v>0</v>
      </c>
      <c r="I12" s="73">
        <f t="shared" si="1"/>
        <v>0</v>
      </c>
      <c r="J12" s="73">
        <f t="shared" si="1"/>
        <v>0</v>
      </c>
      <c r="K12" s="73">
        <f t="shared" si="1"/>
        <v>0</v>
      </c>
      <c r="L12" s="27"/>
      <c r="M12" s="30"/>
    </row>
    <row r="13" spans="2:13" ht="14.25"/>
    <row r="14" spans="2:13" ht="14.25" customHeight="1"/>
  </sheetData>
  <sheetProtection algorithmName="SHA-512" hashValue="zSLpW/R42qjfaMi4uAd4LTvcGnFynnAblkJO5SM5/TdwfAjsPqLAf2u9PS+j85uaMCZWqlBOGQ4R1dZN62Otzg==" saltValue="JWhz4Wnae+wccmqMc7PpRw==" spinCount="100000" sheet="1" formatCells="0" formatColumns="0" formatRows="0" insertColumns="0" insertRows="0" selectLockedCells="1"/>
  <mergeCells count="7">
    <mergeCell ref="B7:M7"/>
    <mergeCell ref="B4:M4"/>
    <mergeCell ref="B5:B6"/>
    <mergeCell ref="C5:C6"/>
    <mergeCell ref="D5:D6"/>
    <mergeCell ref="E5:E6"/>
    <mergeCell ref="F5:J5"/>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B1:M14"/>
  <sheetViews>
    <sheetView showGridLines="0" workbookViewId="0">
      <pane xSplit="2" ySplit="7" topLeftCell="C8" activePane="bottomRight" state="frozen"/>
      <selection activeCell="C32" sqref="C32"/>
      <selection pane="topRight" activeCell="C32" sqref="C32"/>
      <selection pane="bottomLeft" activeCell="C32" sqref="C32"/>
      <selection pane="bottomRight" activeCell="L8" sqref="L8"/>
    </sheetView>
  </sheetViews>
  <sheetFormatPr defaultColWidth="8.85546875" defaultRowHeight="0" customHeight="1" zeroHeight="1"/>
  <cols>
    <col min="1" max="1" width="3.28515625" style="1" customWidth="1"/>
    <col min="2" max="2" width="35.85546875" style="1" customWidth="1"/>
    <col min="3" max="3" width="14.28515625" style="2" customWidth="1"/>
    <col min="4" max="4" width="11" style="1" customWidth="1"/>
    <col min="5" max="5" width="19.42578125" style="3" customWidth="1"/>
    <col min="6" max="10" width="18.7109375" style="2" customWidth="1"/>
    <col min="11" max="11" width="23.42578125" style="3" customWidth="1"/>
    <col min="12" max="12" width="27.140625" style="2" customWidth="1"/>
    <col min="13" max="13" width="72.28515625" style="1" customWidth="1"/>
    <col min="14" max="16384" width="8.85546875" style="1"/>
  </cols>
  <sheetData>
    <row r="1" spans="2:13" s="40" customFormat="1" ht="18">
      <c r="B1" s="40" t="s">
        <v>111</v>
      </c>
      <c r="C1" s="41"/>
      <c r="E1" s="42"/>
      <c r="F1" s="41"/>
      <c r="G1" s="42"/>
      <c r="I1" s="40" t="s">
        <v>100</v>
      </c>
    </row>
    <row r="2" spans="2:13" ht="18" customHeight="1">
      <c r="B2" s="35" t="s">
        <v>41</v>
      </c>
      <c r="C2" s="34" t="s">
        <v>42</v>
      </c>
      <c r="G2" s="3"/>
      <c r="H2" s="1"/>
      <c r="I2" s="1"/>
      <c r="J2" s="1"/>
      <c r="K2" s="1"/>
      <c r="L2" s="1"/>
      <c r="M2" s="40"/>
    </row>
    <row r="3" spans="2:13" ht="13.5" customHeight="1" thickBot="1">
      <c r="B3" s="37"/>
      <c r="C3" s="38"/>
      <c r="D3" s="32"/>
      <c r="E3" s="39"/>
      <c r="F3" s="33"/>
      <c r="G3" s="39"/>
      <c r="H3" s="32"/>
      <c r="I3" s="1"/>
      <c r="J3" s="1"/>
      <c r="K3" s="1"/>
      <c r="L3" s="1"/>
    </row>
    <row r="4" spans="2:13" ht="18">
      <c r="B4" s="146" t="str">
        <f>Contractor</f>
        <v>Tyler Technologies</v>
      </c>
      <c r="C4" s="147"/>
      <c r="D4" s="147"/>
      <c r="E4" s="147"/>
      <c r="F4" s="147"/>
      <c r="G4" s="147"/>
      <c r="H4" s="147"/>
      <c r="I4" s="147"/>
      <c r="J4" s="147"/>
      <c r="K4" s="147"/>
      <c r="L4" s="147"/>
      <c r="M4" s="148"/>
    </row>
    <row r="5" spans="2:13" ht="14.25">
      <c r="B5" s="154" t="s">
        <v>0</v>
      </c>
      <c r="C5" s="155" t="s">
        <v>87</v>
      </c>
      <c r="D5" s="156" t="s">
        <v>86</v>
      </c>
      <c r="E5" s="157" t="s">
        <v>85</v>
      </c>
      <c r="F5" s="152" t="s">
        <v>84</v>
      </c>
      <c r="G5" s="153"/>
      <c r="H5" s="153"/>
      <c r="I5" s="153"/>
      <c r="J5" s="153"/>
      <c r="K5" s="80"/>
      <c r="L5" s="109"/>
      <c r="M5" s="5"/>
    </row>
    <row r="6" spans="2:13" ht="29.25">
      <c r="B6" s="154"/>
      <c r="C6" s="155"/>
      <c r="D6" s="156"/>
      <c r="E6" s="157"/>
      <c r="F6" s="79" t="s">
        <v>83</v>
      </c>
      <c r="G6" s="79" t="s">
        <v>82</v>
      </c>
      <c r="H6" s="79" t="s">
        <v>81</v>
      </c>
      <c r="I6" s="79" t="s">
        <v>80</v>
      </c>
      <c r="J6" s="79" t="s">
        <v>79</v>
      </c>
      <c r="K6" s="78" t="s">
        <v>78</v>
      </c>
      <c r="L6" s="105" t="s">
        <v>109</v>
      </c>
      <c r="M6" s="7" t="s">
        <v>5</v>
      </c>
    </row>
    <row r="7" spans="2:13" ht="15">
      <c r="B7" s="149" t="s">
        <v>6</v>
      </c>
      <c r="C7" s="150"/>
      <c r="D7" s="150"/>
      <c r="E7" s="150"/>
      <c r="F7" s="150"/>
      <c r="G7" s="150"/>
      <c r="H7" s="150"/>
      <c r="I7" s="150"/>
      <c r="J7" s="150"/>
      <c r="K7" s="150"/>
      <c r="L7" s="150"/>
      <c r="M7" s="151"/>
    </row>
    <row r="8" spans="2:13" ht="15">
      <c r="B8" s="102" t="s">
        <v>88</v>
      </c>
      <c r="C8" s="110"/>
      <c r="D8" s="9"/>
      <c r="E8" s="10">
        <f t="shared" ref="E8:E11" si="0">C8*D8</f>
        <v>0</v>
      </c>
      <c r="F8" s="107"/>
      <c r="G8" s="108"/>
      <c r="H8" s="108"/>
      <c r="I8" s="108"/>
      <c r="J8" s="107"/>
      <c r="K8" s="10">
        <f>SUM(F8:J8)</f>
        <v>0</v>
      </c>
      <c r="L8" s="106"/>
      <c r="M8" s="11"/>
    </row>
    <row r="9" spans="2:13" ht="15">
      <c r="B9" s="103" t="s">
        <v>89</v>
      </c>
      <c r="C9" s="110"/>
      <c r="D9" s="9"/>
      <c r="E9" s="12">
        <f t="shared" si="0"/>
        <v>0</v>
      </c>
      <c r="F9" s="107"/>
      <c r="G9" s="108"/>
      <c r="H9" s="108"/>
      <c r="I9" s="108"/>
      <c r="J9" s="107"/>
      <c r="K9" s="10">
        <f>SUM(F9:J9)</f>
        <v>0</v>
      </c>
      <c r="L9" s="106"/>
      <c r="M9" s="11"/>
    </row>
    <row r="10" spans="2:13" ht="15">
      <c r="B10" s="103" t="s">
        <v>90</v>
      </c>
      <c r="C10" s="110"/>
      <c r="D10" s="9"/>
      <c r="E10" s="12">
        <f t="shared" si="0"/>
        <v>0</v>
      </c>
      <c r="F10" s="107"/>
      <c r="G10" s="108"/>
      <c r="H10" s="108"/>
      <c r="I10" s="108"/>
      <c r="J10" s="107"/>
      <c r="K10" s="10">
        <f>SUM(F10:J10)</f>
        <v>0</v>
      </c>
      <c r="L10" s="106"/>
      <c r="M10" s="11"/>
    </row>
    <row r="11" spans="2:13" ht="15.75" thickBot="1">
      <c r="B11" s="104" t="s">
        <v>91</v>
      </c>
      <c r="C11" s="110"/>
      <c r="D11" s="9"/>
      <c r="E11" s="12">
        <f t="shared" si="0"/>
        <v>0</v>
      </c>
      <c r="F11" s="107"/>
      <c r="G11" s="108"/>
      <c r="H11" s="108"/>
      <c r="I11" s="108"/>
      <c r="J11" s="107"/>
      <c r="K11" s="10">
        <f>SUM(F11:J11)</f>
        <v>0</v>
      </c>
      <c r="L11" s="106"/>
      <c r="M11" s="11"/>
    </row>
    <row r="12" spans="2:13" ht="18" thickTop="1" thickBot="1">
      <c r="B12" s="26" t="s">
        <v>78</v>
      </c>
      <c r="C12" s="27"/>
      <c r="D12" s="74"/>
      <c r="E12" s="73">
        <f t="shared" ref="E12:K12" si="1">SUM(E8:E11)</f>
        <v>0</v>
      </c>
      <c r="F12" s="73">
        <f t="shared" si="1"/>
        <v>0</v>
      </c>
      <c r="G12" s="73">
        <f t="shared" si="1"/>
        <v>0</v>
      </c>
      <c r="H12" s="73">
        <f t="shared" si="1"/>
        <v>0</v>
      </c>
      <c r="I12" s="73">
        <f t="shared" si="1"/>
        <v>0</v>
      </c>
      <c r="J12" s="73">
        <f t="shared" si="1"/>
        <v>0</v>
      </c>
      <c r="K12" s="73">
        <f t="shared" si="1"/>
        <v>0</v>
      </c>
      <c r="L12" s="27"/>
      <c r="M12" s="30"/>
    </row>
    <row r="13" spans="2:13" ht="14.25"/>
    <row r="14" spans="2:13" ht="14.25" customHeight="1"/>
  </sheetData>
  <sheetProtection algorithmName="SHA-512" hashValue="YCAN54YLi8uwEvk1yl2Zw67kAeEDgYAJoGAsAiE+sPyL0AFGJcqntmmhWfjSv2q/Zipb7+I4RRpG2cR9wCVvew==" saltValue="APCq9GoBvKLZpCPvkEzaYg==" spinCount="100000" sheet="1" formatCells="0" formatColumns="0" formatRows="0" insertColumns="0" insertRows="0" selectLockedCells="1"/>
  <mergeCells count="7">
    <mergeCell ref="B7:M7"/>
    <mergeCell ref="B4:M4"/>
    <mergeCell ref="B5:B6"/>
    <mergeCell ref="C5:C6"/>
    <mergeCell ref="D5:D6"/>
    <mergeCell ref="E5:E6"/>
    <mergeCell ref="F5:J5"/>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0"/>
  </sheetPr>
  <dimension ref="B1:N89"/>
  <sheetViews>
    <sheetView showGridLines="0" zoomScale="90" zoomScaleNormal="90" zoomScalePageLayoutView="80" workbookViewId="0">
      <pane xSplit="2" ySplit="7" topLeftCell="L8" activePane="bottomRight" state="frozen"/>
      <selection activeCell="C32" sqref="C32"/>
      <selection pane="topRight" activeCell="C32" sqref="C32"/>
      <selection pane="bottomLeft" activeCell="C32" sqref="C32"/>
      <selection pane="bottomRight" activeCell="L8" sqref="L8"/>
    </sheetView>
  </sheetViews>
  <sheetFormatPr defaultColWidth="8.85546875" defaultRowHeight="14.25" zeroHeight="1"/>
  <cols>
    <col min="1" max="1" width="3.28515625" style="1" customWidth="1"/>
    <col min="2" max="2" width="35.85546875" style="1" customWidth="1"/>
    <col min="3" max="3" width="13.5703125" style="2" customWidth="1"/>
    <col min="4" max="4" width="10.7109375" style="1" customWidth="1"/>
    <col min="5" max="5" width="19.85546875" style="3" customWidth="1"/>
    <col min="6" max="10" width="16.42578125" style="2" customWidth="1"/>
    <col min="11" max="11" width="21" style="3" customWidth="1"/>
    <col min="12" max="12" width="27.85546875" style="2" customWidth="1"/>
    <col min="13" max="13" width="72.28515625" style="1" customWidth="1"/>
    <col min="14" max="16384" width="8.85546875" style="1"/>
  </cols>
  <sheetData>
    <row r="1" spans="2:14" s="40" customFormat="1" ht="18">
      <c r="B1" s="40" t="s">
        <v>110</v>
      </c>
      <c r="C1" s="41"/>
      <c r="E1" s="42"/>
      <c r="F1" s="41"/>
      <c r="G1" s="42"/>
      <c r="I1" s="40" t="s">
        <v>101</v>
      </c>
      <c r="M1" s="40" t="s">
        <v>45</v>
      </c>
    </row>
    <row r="2" spans="2:14" ht="18" customHeight="1">
      <c r="B2" s="35" t="s">
        <v>41</v>
      </c>
      <c r="C2" s="34" t="s">
        <v>42</v>
      </c>
      <c r="G2" s="3"/>
      <c r="H2" s="1"/>
      <c r="I2" s="1"/>
      <c r="J2" s="1"/>
      <c r="K2" s="1"/>
      <c r="L2" s="1"/>
      <c r="M2" s="40" t="s">
        <v>46</v>
      </c>
    </row>
    <row r="3" spans="2:14" ht="13.5" customHeight="1" thickBot="1">
      <c r="B3" s="37"/>
      <c r="C3" s="38"/>
      <c r="D3" s="32"/>
      <c r="E3" s="39"/>
      <c r="F3" s="33"/>
      <c r="G3" s="39"/>
      <c r="H3" s="32"/>
      <c r="I3" s="1"/>
      <c r="J3" s="1"/>
      <c r="K3" s="1"/>
      <c r="L3" s="1"/>
    </row>
    <row r="4" spans="2:14" ht="18">
      <c r="B4" s="146" t="str">
        <f>Contractor</f>
        <v>Tyler Technologies</v>
      </c>
      <c r="C4" s="147"/>
      <c r="D4" s="147"/>
      <c r="E4" s="147"/>
      <c r="F4" s="147"/>
      <c r="G4" s="147"/>
      <c r="H4" s="147"/>
      <c r="I4" s="147"/>
      <c r="J4" s="147"/>
      <c r="K4" s="147"/>
      <c r="L4" s="147"/>
      <c r="M4" s="148"/>
    </row>
    <row r="5" spans="2:14">
      <c r="B5" s="154" t="s">
        <v>0</v>
      </c>
      <c r="C5" s="155" t="s">
        <v>87</v>
      </c>
      <c r="D5" s="156" t="s">
        <v>86</v>
      </c>
      <c r="E5" s="157" t="s">
        <v>85</v>
      </c>
      <c r="F5" s="152" t="s">
        <v>97</v>
      </c>
      <c r="G5" s="153"/>
      <c r="H5" s="153"/>
      <c r="I5" s="153"/>
      <c r="J5" s="153"/>
      <c r="K5" s="80"/>
      <c r="L5" s="109"/>
      <c r="M5" s="5"/>
      <c r="N5" s="6"/>
    </row>
    <row r="6" spans="2:14" ht="29.25">
      <c r="B6" s="154"/>
      <c r="C6" s="155"/>
      <c r="D6" s="156"/>
      <c r="E6" s="157"/>
      <c r="F6" s="79" t="s">
        <v>83</v>
      </c>
      <c r="G6" s="79" t="s">
        <v>82</v>
      </c>
      <c r="H6" s="79" t="s">
        <v>81</v>
      </c>
      <c r="I6" s="79" t="s">
        <v>80</v>
      </c>
      <c r="J6" s="79" t="s">
        <v>79</v>
      </c>
      <c r="K6" s="78" t="s">
        <v>78</v>
      </c>
      <c r="L6" s="105" t="s">
        <v>109</v>
      </c>
      <c r="M6" s="7" t="s">
        <v>5</v>
      </c>
      <c r="N6" s="6"/>
    </row>
    <row r="7" spans="2:14" ht="15">
      <c r="B7" s="149" t="s">
        <v>6</v>
      </c>
      <c r="C7" s="150"/>
      <c r="D7" s="150"/>
      <c r="E7" s="150"/>
      <c r="F7" s="150"/>
      <c r="G7" s="150"/>
      <c r="H7" s="150"/>
      <c r="I7" s="150"/>
      <c r="J7" s="150"/>
      <c r="K7" s="150"/>
      <c r="L7" s="150"/>
      <c r="M7" s="151"/>
    </row>
    <row r="8" spans="2:14" ht="15">
      <c r="B8" s="8" t="s">
        <v>7</v>
      </c>
      <c r="C8" s="107"/>
      <c r="D8" s="76"/>
      <c r="E8" s="12">
        <f t="shared" ref="E8:E27" si="0">C8*D8</f>
        <v>0</v>
      </c>
      <c r="F8" s="120">
        <v>105580</v>
      </c>
      <c r="G8" s="120">
        <v>105580</v>
      </c>
      <c r="H8" s="120">
        <v>105580</v>
      </c>
      <c r="I8" s="120">
        <v>105580</v>
      </c>
      <c r="J8" s="120">
        <v>105580</v>
      </c>
      <c r="K8" s="12">
        <f t="shared" ref="K8:K27" si="1">SUM(F8:J8)</f>
        <v>527900</v>
      </c>
      <c r="L8" s="126" t="s">
        <v>123</v>
      </c>
      <c r="M8" s="13"/>
    </row>
    <row r="9" spans="2:14" ht="15">
      <c r="B9" s="8" t="s">
        <v>8</v>
      </c>
      <c r="C9" s="107"/>
      <c r="D9" s="76"/>
      <c r="E9" s="12">
        <f t="shared" si="0"/>
        <v>0</v>
      </c>
      <c r="F9" s="120"/>
      <c r="G9" s="120"/>
      <c r="H9" s="120"/>
      <c r="I9" s="120"/>
      <c r="J9" s="120"/>
      <c r="K9" s="12">
        <f t="shared" si="1"/>
        <v>0</v>
      </c>
      <c r="L9" s="106"/>
      <c r="M9" s="13" t="s">
        <v>141</v>
      </c>
    </row>
    <row r="10" spans="2:14" ht="15">
      <c r="B10" s="8" t="s">
        <v>9</v>
      </c>
      <c r="C10" s="107"/>
      <c r="D10" s="76"/>
      <c r="E10" s="12">
        <f t="shared" si="0"/>
        <v>0</v>
      </c>
      <c r="F10" s="120"/>
      <c r="G10" s="120"/>
      <c r="H10" s="120"/>
      <c r="I10" s="120"/>
      <c r="J10" s="120"/>
      <c r="K10" s="12">
        <f t="shared" si="1"/>
        <v>0</v>
      </c>
      <c r="L10" s="106"/>
      <c r="M10" s="13" t="s">
        <v>141</v>
      </c>
    </row>
    <row r="11" spans="2:14" ht="15">
      <c r="B11" s="8" t="s">
        <v>10</v>
      </c>
      <c r="C11" s="107"/>
      <c r="D11" s="76"/>
      <c r="E11" s="12">
        <f t="shared" si="0"/>
        <v>0</v>
      </c>
      <c r="F11" s="120">
        <v>34136</v>
      </c>
      <c r="G11" s="120">
        <v>34136</v>
      </c>
      <c r="H11" s="120">
        <v>34136</v>
      </c>
      <c r="I11" s="120">
        <v>34136</v>
      </c>
      <c r="J11" s="120">
        <v>34136</v>
      </c>
      <c r="K11" s="12">
        <f t="shared" si="1"/>
        <v>170680</v>
      </c>
      <c r="L11" s="126"/>
      <c r="M11" s="13"/>
    </row>
    <row r="12" spans="2:14" ht="15">
      <c r="B12" s="8" t="s">
        <v>11</v>
      </c>
      <c r="C12" s="107"/>
      <c r="D12" s="76"/>
      <c r="E12" s="12">
        <f t="shared" si="0"/>
        <v>0</v>
      </c>
      <c r="F12" s="120">
        <v>34279</v>
      </c>
      <c r="G12" s="120">
        <v>34279</v>
      </c>
      <c r="H12" s="120">
        <v>34279</v>
      </c>
      <c r="I12" s="120">
        <v>34279</v>
      </c>
      <c r="J12" s="120">
        <v>34279</v>
      </c>
      <c r="K12" s="12">
        <f t="shared" si="1"/>
        <v>171395</v>
      </c>
      <c r="L12" s="126"/>
      <c r="M12" s="13"/>
    </row>
    <row r="13" spans="2:14" ht="15">
      <c r="B13" s="8" t="s">
        <v>12</v>
      </c>
      <c r="C13" s="107"/>
      <c r="D13" s="76"/>
      <c r="E13" s="12">
        <f t="shared" si="0"/>
        <v>0</v>
      </c>
      <c r="F13" s="120">
        <v>82384</v>
      </c>
      <c r="G13" s="120">
        <v>82384</v>
      </c>
      <c r="H13" s="120">
        <v>82384</v>
      </c>
      <c r="I13" s="120">
        <v>82384</v>
      </c>
      <c r="J13" s="120">
        <v>82384</v>
      </c>
      <c r="K13" s="12">
        <f t="shared" si="1"/>
        <v>411920</v>
      </c>
      <c r="L13" s="126"/>
      <c r="M13" s="13"/>
    </row>
    <row r="14" spans="2:14" ht="15">
      <c r="B14" s="8" t="s">
        <v>13</v>
      </c>
      <c r="C14" s="107"/>
      <c r="D14" s="76"/>
      <c r="E14" s="12">
        <f t="shared" si="0"/>
        <v>0</v>
      </c>
      <c r="F14" s="120">
        <v>17997</v>
      </c>
      <c r="G14" s="120">
        <v>17997</v>
      </c>
      <c r="H14" s="120">
        <v>17997</v>
      </c>
      <c r="I14" s="120">
        <v>17997</v>
      </c>
      <c r="J14" s="120">
        <v>17997</v>
      </c>
      <c r="K14" s="12">
        <f t="shared" si="1"/>
        <v>89985</v>
      </c>
      <c r="L14" s="126"/>
      <c r="M14" s="13"/>
    </row>
    <row r="15" spans="2:14" ht="15">
      <c r="B15" s="8" t="s">
        <v>14</v>
      </c>
      <c r="C15" s="107"/>
      <c r="D15" s="76"/>
      <c r="E15" s="12">
        <f t="shared" si="0"/>
        <v>0</v>
      </c>
      <c r="F15" s="120">
        <v>26395</v>
      </c>
      <c r="G15" s="120">
        <v>26395</v>
      </c>
      <c r="H15" s="120">
        <v>26395</v>
      </c>
      <c r="I15" s="120">
        <v>26395</v>
      </c>
      <c r="J15" s="120">
        <v>26395</v>
      </c>
      <c r="K15" s="12">
        <f t="shared" si="1"/>
        <v>131975</v>
      </c>
      <c r="L15" s="126"/>
      <c r="M15" s="13"/>
    </row>
    <row r="16" spans="2:14" ht="15">
      <c r="B16" s="8" t="s">
        <v>15</v>
      </c>
      <c r="C16" s="107"/>
      <c r="D16" s="76"/>
      <c r="E16" s="12">
        <f t="shared" si="0"/>
        <v>0</v>
      </c>
      <c r="F16" s="120"/>
      <c r="G16" s="120"/>
      <c r="H16" s="120"/>
      <c r="I16" s="120"/>
      <c r="J16" s="120"/>
      <c r="K16" s="12">
        <f t="shared" si="1"/>
        <v>0</v>
      </c>
      <c r="L16" s="106"/>
      <c r="M16" s="13" t="s">
        <v>142</v>
      </c>
    </row>
    <row r="17" spans="2:13" ht="15">
      <c r="B17" s="8" t="s">
        <v>16</v>
      </c>
      <c r="C17" s="107"/>
      <c r="D17" s="76"/>
      <c r="E17" s="12">
        <f t="shared" si="0"/>
        <v>0</v>
      </c>
      <c r="F17" s="120">
        <v>13197</v>
      </c>
      <c r="G17" s="120">
        <v>13197</v>
      </c>
      <c r="H17" s="120">
        <v>13197</v>
      </c>
      <c r="I17" s="120">
        <v>13197</v>
      </c>
      <c r="J17" s="120">
        <v>13197</v>
      </c>
      <c r="K17" s="12">
        <f t="shared" si="1"/>
        <v>65985</v>
      </c>
      <c r="L17" s="126"/>
      <c r="M17" s="13"/>
    </row>
    <row r="18" spans="2:13" ht="15">
      <c r="B18" s="8" t="s">
        <v>17</v>
      </c>
      <c r="C18" s="107"/>
      <c r="D18" s="76"/>
      <c r="E18" s="12">
        <f t="shared" si="0"/>
        <v>0</v>
      </c>
      <c r="F18" s="120">
        <v>26395</v>
      </c>
      <c r="G18" s="120">
        <v>26395</v>
      </c>
      <c r="H18" s="120">
        <v>26395</v>
      </c>
      <c r="I18" s="120">
        <v>26395</v>
      </c>
      <c r="J18" s="120">
        <v>26395</v>
      </c>
      <c r="K18" s="12">
        <f t="shared" si="1"/>
        <v>131975</v>
      </c>
      <c r="L18" s="126"/>
      <c r="M18" s="13"/>
    </row>
    <row r="19" spans="2:13" ht="15">
      <c r="B19" s="8" t="s">
        <v>18</v>
      </c>
      <c r="C19" s="107"/>
      <c r="D19" s="76"/>
      <c r="E19" s="12">
        <f t="shared" si="0"/>
        <v>0</v>
      </c>
      <c r="F19" s="120">
        <v>15000</v>
      </c>
      <c r="G19" s="120">
        <v>15000</v>
      </c>
      <c r="H19" s="123">
        <v>15000</v>
      </c>
      <c r="I19" s="123">
        <v>15000</v>
      </c>
      <c r="J19" s="124">
        <v>15000</v>
      </c>
      <c r="K19" s="12">
        <f t="shared" si="1"/>
        <v>75000</v>
      </c>
      <c r="L19" s="126"/>
      <c r="M19" s="13"/>
    </row>
    <row r="20" spans="2:13" ht="15">
      <c r="B20" s="103" t="s">
        <v>106</v>
      </c>
      <c r="C20" s="107"/>
      <c r="D20" s="76"/>
      <c r="E20" s="12">
        <f t="shared" si="0"/>
        <v>0</v>
      </c>
      <c r="F20" s="120">
        <v>31794</v>
      </c>
      <c r="G20" s="120">
        <v>31794</v>
      </c>
      <c r="H20" s="120">
        <v>31794</v>
      </c>
      <c r="I20" s="120">
        <v>31794</v>
      </c>
      <c r="J20" s="120">
        <v>31794</v>
      </c>
      <c r="K20" s="12">
        <f t="shared" si="1"/>
        <v>158970</v>
      </c>
      <c r="L20" s="126"/>
      <c r="M20" s="13"/>
    </row>
    <row r="21" spans="2:13" ht="15">
      <c r="B21" s="103" t="s">
        <v>106</v>
      </c>
      <c r="C21" s="107"/>
      <c r="D21" s="76"/>
      <c r="E21" s="12">
        <f t="shared" si="0"/>
        <v>0</v>
      </c>
      <c r="F21" s="121">
        <v>11540</v>
      </c>
      <c r="G21" s="121">
        <v>11540</v>
      </c>
      <c r="H21" s="121">
        <v>11540</v>
      </c>
      <c r="I21" s="121">
        <v>11540</v>
      </c>
      <c r="J21" s="121">
        <v>11540</v>
      </c>
      <c r="K21" s="12">
        <f t="shared" si="1"/>
        <v>57700</v>
      </c>
      <c r="L21" s="126"/>
      <c r="M21" s="13"/>
    </row>
    <row r="22" spans="2:13" ht="15">
      <c r="B22" s="103" t="s">
        <v>106</v>
      </c>
      <c r="C22" s="107"/>
      <c r="D22" s="76"/>
      <c r="E22" s="12">
        <f t="shared" si="0"/>
        <v>0</v>
      </c>
      <c r="F22" s="107"/>
      <c r="G22" s="108"/>
      <c r="H22" s="108"/>
      <c r="I22" s="108"/>
      <c r="J22" s="107"/>
      <c r="K22" s="12">
        <f t="shared" si="1"/>
        <v>0</v>
      </c>
      <c r="L22" s="106"/>
      <c r="M22" s="13"/>
    </row>
    <row r="23" spans="2:13" ht="15">
      <c r="B23" s="103" t="s">
        <v>106</v>
      </c>
      <c r="C23" s="107"/>
      <c r="D23" s="76"/>
      <c r="E23" s="12">
        <f t="shared" si="0"/>
        <v>0</v>
      </c>
      <c r="F23" s="107"/>
      <c r="G23" s="108"/>
      <c r="H23" s="108"/>
      <c r="I23" s="108"/>
      <c r="J23" s="107"/>
      <c r="K23" s="12">
        <f t="shared" si="1"/>
        <v>0</v>
      </c>
      <c r="L23" s="106"/>
      <c r="M23" s="13"/>
    </row>
    <row r="24" spans="2:13" ht="15">
      <c r="B24" s="103" t="s">
        <v>106</v>
      </c>
      <c r="C24" s="107"/>
      <c r="D24" s="76"/>
      <c r="E24" s="12">
        <f t="shared" si="0"/>
        <v>0</v>
      </c>
      <c r="F24" s="107"/>
      <c r="G24" s="108"/>
      <c r="H24" s="108"/>
      <c r="I24" s="108"/>
      <c r="J24" s="107"/>
      <c r="K24" s="12">
        <f t="shared" si="1"/>
        <v>0</v>
      </c>
      <c r="L24" s="106"/>
      <c r="M24" s="13"/>
    </row>
    <row r="25" spans="2:13" ht="15">
      <c r="B25" s="103" t="s">
        <v>106</v>
      </c>
      <c r="C25" s="107"/>
      <c r="D25" s="76"/>
      <c r="E25" s="12">
        <f t="shared" si="0"/>
        <v>0</v>
      </c>
      <c r="F25" s="107"/>
      <c r="G25" s="108"/>
      <c r="H25" s="108"/>
      <c r="I25" s="108"/>
      <c r="J25" s="107"/>
      <c r="K25" s="12">
        <f t="shared" si="1"/>
        <v>0</v>
      </c>
      <c r="L25" s="106"/>
      <c r="M25" s="13"/>
    </row>
    <row r="26" spans="2:13" ht="15">
      <c r="B26" s="103" t="s">
        <v>106</v>
      </c>
      <c r="C26" s="107"/>
      <c r="D26" s="76"/>
      <c r="E26" s="12">
        <f t="shared" si="0"/>
        <v>0</v>
      </c>
      <c r="F26" s="107"/>
      <c r="G26" s="108"/>
      <c r="H26" s="108"/>
      <c r="I26" s="108"/>
      <c r="J26" s="107"/>
      <c r="K26" s="12">
        <f t="shared" si="1"/>
        <v>0</v>
      </c>
      <c r="L26" s="106"/>
      <c r="M26" s="13"/>
    </row>
    <row r="27" spans="2:13" ht="15">
      <c r="B27" s="103" t="s">
        <v>106</v>
      </c>
      <c r="C27" s="111"/>
      <c r="D27" s="77"/>
      <c r="E27" s="22">
        <f t="shared" si="0"/>
        <v>0</v>
      </c>
      <c r="F27" s="111"/>
      <c r="G27" s="112"/>
      <c r="H27" s="112"/>
      <c r="I27" s="112"/>
      <c r="J27" s="111"/>
      <c r="K27" s="12">
        <f t="shared" si="1"/>
        <v>0</v>
      </c>
      <c r="L27" s="106"/>
      <c r="M27" s="23"/>
    </row>
    <row r="28" spans="2:13" ht="15.75" thickBot="1">
      <c r="B28" s="14" t="s">
        <v>20</v>
      </c>
      <c r="C28" s="15"/>
      <c r="D28" s="75"/>
      <c r="E28" s="17">
        <f t="shared" ref="E28:K28" si="2">SUM(E8:E27)</f>
        <v>0</v>
      </c>
      <c r="F28" s="19">
        <f t="shared" si="2"/>
        <v>398697</v>
      </c>
      <c r="G28" s="19">
        <f t="shared" si="2"/>
        <v>398697</v>
      </c>
      <c r="H28" s="19">
        <f t="shared" si="2"/>
        <v>398697</v>
      </c>
      <c r="I28" s="19">
        <f t="shared" si="2"/>
        <v>398697</v>
      </c>
      <c r="J28" s="19">
        <f t="shared" si="2"/>
        <v>398697</v>
      </c>
      <c r="K28" s="19">
        <f t="shared" si="2"/>
        <v>1993485</v>
      </c>
      <c r="L28" s="18"/>
      <c r="M28" s="20"/>
    </row>
    <row r="29" spans="2:13" ht="15.75" thickTop="1">
      <c r="B29" s="149" t="s">
        <v>21</v>
      </c>
      <c r="C29" s="150"/>
      <c r="D29" s="150"/>
      <c r="E29" s="150"/>
      <c r="F29" s="150"/>
      <c r="G29" s="150"/>
      <c r="H29" s="150"/>
      <c r="I29" s="150"/>
      <c r="J29" s="150"/>
      <c r="K29" s="150"/>
      <c r="L29" s="150"/>
      <c r="M29" s="151"/>
    </row>
    <row r="30" spans="2:13" ht="15">
      <c r="B30" s="21" t="s">
        <v>22</v>
      </c>
      <c r="C30" s="110"/>
      <c r="D30" s="9"/>
      <c r="E30" s="10">
        <f t="shared" ref="E30:E44" si="3">C30*D30</f>
        <v>0</v>
      </c>
      <c r="F30" s="122">
        <v>24415</v>
      </c>
      <c r="G30" s="122">
        <v>24415</v>
      </c>
      <c r="H30" s="122">
        <v>24415</v>
      </c>
      <c r="I30" s="122">
        <v>24415</v>
      </c>
      <c r="J30" s="122">
        <v>24415</v>
      </c>
      <c r="K30" s="12">
        <f t="shared" ref="K30:K44" si="4">SUM(F30:J30)</f>
        <v>122075</v>
      </c>
      <c r="L30" s="126"/>
      <c r="M30" s="11"/>
    </row>
    <row r="31" spans="2:13" ht="15">
      <c r="B31" s="8" t="s">
        <v>23</v>
      </c>
      <c r="C31" s="107"/>
      <c r="D31" s="76"/>
      <c r="E31" s="12">
        <f t="shared" si="3"/>
        <v>0</v>
      </c>
      <c r="F31" s="120">
        <v>52539</v>
      </c>
      <c r="G31" s="120">
        <v>52539</v>
      </c>
      <c r="H31" s="120">
        <v>52539</v>
      </c>
      <c r="I31" s="120">
        <v>52539</v>
      </c>
      <c r="J31" s="120">
        <v>52539</v>
      </c>
      <c r="K31" s="12">
        <f t="shared" si="4"/>
        <v>262695</v>
      </c>
      <c r="L31" s="126"/>
      <c r="M31" s="13"/>
    </row>
    <row r="32" spans="2:13" ht="15">
      <c r="B32" s="8" t="s">
        <v>24</v>
      </c>
      <c r="C32" s="107"/>
      <c r="D32" s="76"/>
      <c r="E32" s="12">
        <f t="shared" si="3"/>
        <v>0</v>
      </c>
      <c r="F32" s="120">
        <v>45683</v>
      </c>
      <c r="G32" s="120">
        <v>45683</v>
      </c>
      <c r="H32" s="120">
        <v>45683</v>
      </c>
      <c r="I32" s="120">
        <v>45683</v>
      </c>
      <c r="J32" s="120">
        <v>45683</v>
      </c>
      <c r="K32" s="12">
        <f t="shared" si="4"/>
        <v>228415</v>
      </c>
      <c r="L32" s="126"/>
      <c r="M32" s="13"/>
    </row>
    <row r="33" spans="2:13" ht="15">
      <c r="B33" s="8" t="s">
        <v>25</v>
      </c>
      <c r="C33" s="107"/>
      <c r="D33" s="76"/>
      <c r="E33" s="12">
        <f t="shared" si="3"/>
        <v>0</v>
      </c>
      <c r="F33" s="120"/>
      <c r="G33" s="123"/>
      <c r="H33" s="123"/>
      <c r="I33" s="123"/>
      <c r="J33" s="124"/>
      <c r="K33" s="12">
        <f t="shared" si="4"/>
        <v>0</v>
      </c>
      <c r="L33" s="106"/>
      <c r="M33" s="13"/>
    </row>
    <row r="34" spans="2:13" ht="15">
      <c r="B34" s="8" t="s">
        <v>26</v>
      </c>
      <c r="C34" s="107"/>
      <c r="D34" s="76"/>
      <c r="E34" s="12">
        <f t="shared" si="3"/>
        <v>0</v>
      </c>
      <c r="F34" s="120"/>
      <c r="G34" s="123"/>
      <c r="H34" s="123"/>
      <c r="I34" s="123"/>
      <c r="J34" s="124"/>
      <c r="K34" s="12">
        <f t="shared" si="4"/>
        <v>0</v>
      </c>
      <c r="L34" s="106"/>
      <c r="M34" s="13" t="s">
        <v>143</v>
      </c>
    </row>
    <row r="35" spans="2:13" ht="15">
      <c r="B35" s="8" t="s">
        <v>27</v>
      </c>
      <c r="C35" s="107"/>
      <c r="D35" s="76"/>
      <c r="E35" s="12">
        <f t="shared" si="3"/>
        <v>0</v>
      </c>
      <c r="F35" s="120"/>
      <c r="G35" s="123"/>
      <c r="H35" s="123"/>
      <c r="I35" s="123"/>
      <c r="J35" s="124"/>
      <c r="K35" s="12">
        <f t="shared" si="4"/>
        <v>0</v>
      </c>
      <c r="L35" s="106"/>
      <c r="M35" s="13" t="s">
        <v>143</v>
      </c>
    </row>
    <row r="36" spans="2:13" ht="15">
      <c r="B36" s="8" t="s">
        <v>28</v>
      </c>
      <c r="C36" s="107"/>
      <c r="D36" s="76"/>
      <c r="E36" s="12">
        <f t="shared" si="3"/>
        <v>0</v>
      </c>
      <c r="F36" s="120"/>
      <c r="G36" s="123"/>
      <c r="H36" s="123"/>
      <c r="I36" s="123"/>
      <c r="J36" s="124"/>
      <c r="K36" s="12">
        <f t="shared" si="4"/>
        <v>0</v>
      </c>
      <c r="L36" s="106"/>
      <c r="M36" s="13" t="s">
        <v>143</v>
      </c>
    </row>
    <row r="37" spans="2:13" ht="15">
      <c r="B37" s="125" t="s">
        <v>121</v>
      </c>
      <c r="C37" s="107"/>
      <c r="D37" s="76"/>
      <c r="E37" s="12">
        <f t="shared" si="3"/>
        <v>0</v>
      </c>
      <c r="F37" s="120">
        <v>8284</v>
      </c>
      <c r="G37" s="120">
        <v>8284</v>
      </c>
      <c r="H37" s="120">
        <v>8284</v>
      </c>
      <c r="I37" s="120">
        <v>8284</v>
      </c>
      <c r="J37" s="120">
        <v>8284</v>
      </c>
      <c r="K37" s="12">
        <f t="shared" si="4"/>
        <v>41420</v>
      </c>
      <c r="L37" s="126"/>
      <c r="M37" s="13"/>
    </row>
    <row r="38" spans="2:13" ht="15">
      <c r="B38" s="125" t="s">
        <v>122</v>
      </c>
      <c r="C38" s="107"/>
      <c r="D38" s="76"/>
      <c r="E38" s="12">
        <f t="shared" si="3"/>
        <v>0</v>
      </c>
      <c r="F38" s="121">
        <v>41421</v>
      </c>
      <c r="G38" s="121">
        <v>41421</v>
      </c>
      <c r="H38" s="121">
        <v>41421</v>
      </c>
      <c r="I38" s="121">
        <v>41421</v>
      </c>
      <c r="J38" s="121">
        <v>41421</v>
      </c>
      <c r="K38" s="12">
        <f t="shared" si="4"/>
        <v>207105</v>
      </c>
      <c r="L38" s="126"/>
      <c r="M38" s="13"/>
    </row>
    <row r="39" spans="2:13" ht="15">
      <c r="B39" s="103" t="s">
        <v>106</v>
      </c>
      <c r="C39" s="107"/>
      <c r="D39" s="76"/>
      <c r="E39" s="12">
        <f t="shared" si="3"/>
        <v>0</v>
      </c>
      <c r="F39" s="107"/>
      <c r="G39" s="108"/>
      <c r="H39" s="108"/>
      <c r="I39" s="108"/>
      <c r="J39" s="107"/>
      <c r="K39" s="12">
        <f t="shared" si="4"/>
        <v>0</v>
      </c>
      <c r="L39" s="106"/>
      <c r="M39" s="13"/>
    </row>
    <row r="40" spans="2:13" ht="15">
      <c r="B40" s="103" t="s">
        <v>106</v>
      </c>
      <c r="C40" s="107"/>
      <c r="D40" s="76"/>
      <c r="E40" s="12">
        <f t="shared" si="3"/>
        <v>0</v>
      </c>
      <c r="F40" s="107"/>
      <c r="G40" s="108"/>
      <c r="H40" s="108"/>
      <c r="I40" s="108"/>
      <c r="J40" s="107"/>
      <c r="K40" s="12">
        <f t="shared" si="4"/>
        <v>0</v>
      </c>
      <c r="L40" s="106"/>
      <c r="M40" s="13"/>
    </row>
    <row r="41" spans="2:13" ht="15">
      <c r="B41" s="103" t="s">
        <v>106</v>
      </c>
      <c r="C41" s="107"/>
      <c r="D41" s="76"/>
      <c r="E41" s="12">
        <f t="shared" si="3"/>
        <v>0</v>
      </c>
      <c r="F41" s="107"/>
      <c r="G41" s="108"/>
      <c r="H41" s="108"/>
      <c r="I41" s="108"/>
      <c r="J41" s="107"/>
      <c r="K41" s="12">
        <f t="shared" si="4"/>
        <v>0</v>
      </c>
      <c r="L41" s="106"/>
      <c r="M41" s="13"/>
    </row>
    <row r="42" spans="2:13" ht="15">
      <c r="B42" s="103" t="s">
        <v>106</v>
      </c>
      <c r="C42" s="107"/>
      <c r="D42" s="76"/>
      <c r="E42" s="12">
        <f t="shared" si="3"/>
        <v>0</v>
      </c>
      <c r="F42" s="107"/>
      <c r="G42" s="108"/>
      <c r="H42" s="108"/>
      <c r="I42" s="108"/>
      <c r="J42" s="107"/>
      <c r="K42" s="12">
        <f t="shared" si="4"/>
        <v>0</v>
      </c>
      <c r="L42" s="106"/>
      <c r="M42" s="13"/>
    </row>
    <row r="43" spans="2:13" ht="15">
      <c r="B43" s="103" t="s">
        <v>106</v>
      </c>
      <c r="C43" s="107"/>
      <c r="D43" s="76"/>
      <c r="E43" s="12">
        <f t="shared" si="3"/>
        <v>0</v>
      </c>
      <c r="F43" s="107"/>
      <c r="G43" s="108"/>
      <c r="H43" s="108"/>
      <c r="I43" s="108"/>
      <c r="J43" s="107"/>
      <c r="K43" s="12">
        <f t="shared" si="4"/>
        <v>0</v>
      </c>
      <c r="L43" s="106"/>
      <c r="M43" s="13"/>
    </row>
    <row r="44" spans="2:13" ht="15">
      <c r="B44" s="103" t="s">
        <v>106</v>
      </c>
      <c r="C44" s="111"/>
      <c r="D44" s="77"/>
      <c r="E44" s="22">
        <f t="shared" si="3"/>
        <v>0</v>
      </c>
      <c r="F44" s="111"/>
      <c r="G44" s="112"/>
      <c r="H44" s="112"/>
      <c r="I44" s="112"/>
      <c r="J44" s="111"/>
      <c r="K44" s="12">
        <f t="shared" si="4"/>
        <v>0</v>
      </c>
      <c r="L44" s="106"/>
      <c r="M44" s="23"/>
    </row>
    <row r="45" spans="2:13" ht="15.75" thickBot="1">
      <c r="B45" s="14" t="s">
        <v>20</v>
      </c>
      <c r="C45" s="15"/>
      <c r="D45" s="75"/>
      <c r="E45" s="17">
        <f t="shared" ref="E45:K45" si="5">SUM(E30:E44)</f>
        <v>0</v>
      </c>
      <c r="F45" s="19">
        <f t="shared" si="5"/>
        <v>172342</v>
      </c>
      <c r="G45" s="19">
        <f t="shared" si="5"/>
        <v>172342</v>
      </c>
      <c r="H45" s="19">
        <f t="shared" si="5"/>
        <v>172342</v>
      </c>
      <c r="I45" s="19">
        <f t="shared" si="5"/>
        <v>172342</v>
      </c>
      <c r="J45" s="19">
        <f t="shared" si="5"/>
        <v>172342</v>
      </c>
      <c r="K45" s="19">
        <f t="shared" si="5"/>
        <v>861710</v>
      </c>
      <c r="L45" s="18"/>
      <c r="M45" s="20"/>
    </row>
    <row r="46" spans="2:13" ht="15.75" thickTop="1">
      <c r="B46" s="143" t="s">
        <v>77</v>
      </c>
      <c r="C46" s="144"/>
      <c r="D46" s="144"/>
      <c r="E46" s="144"/>
      <c r="F46" s="144"/>
      <c r="G46" s="144"/>
      <c r="H46" s="144"/>
      <c r="I46" s="144"/>
      <c r="J46" s="144"/>
      <c r="K46" s="144"/>
      <c r="L46" s="144"/>
      <c r="M46" s="145"/>
    </row>
    <row r="47" spans="2:13" ht="15">
      <c r="B47" s="125" t="s">
        <v>119</v>
      </c>
      <c r="C47" s="110"/>
      <c r="D47" s="9"/>
      <c r="E47" s="10">
        <f t="shared" ref="E47:E57" si="6">C47*D47</f>
        <v>0</v>
      </c>
      <c r="F47" s="122">
        <v>60955</v>
      </c>
      <c r="G47" s="122">
        <v>60955</v>
      </c>
      <c r="H47" s="122">
        <v>60955</v>
      </c>
      <c r="I47" s="122">
        <v>60955</v>
      </c>
      <c r="J47" s="122">
        <v>60955</v>
      </c>
      <c r="K47" s="12">
        <f t="shared" ref="K47:K57" si="7">SUM(F47:J47)</f>
        <v>304775</v>
      </c>
      <c r="L47" s="126"/>
      <c r="M47" s="11"/>
    </row>
    <row r="48" spans="2:13" ht="15">
      <c r="B48" s="125" t="s">
        <v>120</v>
      </c>
      <c r="C48" s="107"/>
      <c r="D48" s="76"/>
      <c r="E48" s="12">
        <f t="shared" si="6"/>
        <v>0</v>
      </c>
      <c r="F48" s="120">
        <v>14283</v>
      </c>
      <c r="G48" s="120">
        <v>14283</v>
      </c>
      <c r="H48" s="120">
        <v>14283</v>
      </c>
      <c r="I48" s="120">
        <v>14283</v>
      </c>
      <c r="J48" s="120">
        <v>14283</v>
      </c>
      <c r="K48" s="12">
        <f t="shared" si="7"/>
        <v>71415</v>
      </c>
      <c r="L48" s="126"/>
      <c r="M48" s="13"/>
    </row>
    <row r="49" spans="2:13" ht="15">
      <c r="B49" s="103" t="s">
        <v>106</v>
      </c>
      <c r="C49" s="107"/>
      <c r="D49" s="76"/>
      <c r="E49" s="12">
        <f t="shared" si="6"/>
        <v>0</v>
      </c>
      <c r="F49" s="120"/>
      <c r="G49" s="120"/>
      <c r="H49" s="123"/>
      <c r="I49" s="123"/>
      <c r="J49" s="124"/>
      <c r="K49" s="12">
        <f t="shared" si="7"/>
        <v>0</v>
      </c>
      <c r="L49" s="106"/>
      <c r="M49" s="13"/>
    </row>
    <row r="50" spans="2:13" ht="15">
      <c r="B50" s="103" t="s">
        <v>106</v>
      </c>
      <c r="C50" s="107"/>
      <c r="D50" s="76"/>
      <c r="E50" s="12">
        <f t="shared" si="6"/>
        <v>0</v>
      </c>
      <c r="F50" s="107"/>
      <c r="G50" s="108"/>
      <c r="H50" s="108"/>
      <c r="I50" s="108"/>
      <c r="J50" s="107"/>
      <c r="K50" s="12">
        <f t="shared" si="7"/>
        <v>0</v>
      </c>
      <c r="L50" s="106"/>
      <c r="M50" s="13"/>
    </row>
    <row r="51" spans="2:13" ht="15">
      <c r="B51" s="103" t="s">
        <v>106</v>
      </c>
      <c r="C51" s="107"/>
      <c r="D51" s="76"/>
      <c r="E51" s="12">
        <f t="shared" si="6"/>
        <v>0</v>
      </c>
      <c r="F51" s="107"/>
      <c r="G51" s="108"/>
      <c r="H51" s="108"/>
      <c r="I51" s="108"/>
      <c r="J51" s="107"/>
      <c r="K51" s="12">
        <f t="shared" si="7"/>
        <v>0</v>
      </c>
      <c r="L51" s="106"/>
      <c r="M51" s="13"/>
    </row>
    <row r="52" spans="2:13" ht="15">
      <c r="B52" s="103" t="s">
        <v>106</v>
      </c>
      <c r="C52" s="107"/>
      <c r="D52" s="76"/>
      <c r="E52" s="12">
        <f t="shared" si="6"/>
        <v>0</v>
      </c>
      <c r="F52" s="107"/>
      <c r="G52" s="108"/>
      <c r="H52" s="108"/>
      <c r="I52" s="108"/>
      <c r="J52" s="107"/>
      <c r="K52" s="12">
        <f t="shared" si="7"/>
        <v>0</v>
      </c>
      <c r="L52" s="106"/>
      <c r="M52" s="13"/>
    </row>
    <row r="53" spans="2:13" ht="15">
      <c r="B53" s="103" t="s">
        <v>106</v>
      </c>
      <c r="C53" s="107"/>
      <c r="D53" s="76"/>
      <c r="E53" s="12">
        <f t="shared" si="6"/>
        <v>0</v>
      </c>
      <c r="F53" s="107"/>
      <c r="G53" s="108"/>
      <c r="H53" s="108"/>
      <c r="I53" s="108"/>
      <c r="J53" s="107"/>
      <c r="K53" s="12">
        <f t="shared" si="7"/>
        <v>0</v>
      </c>
      <c r="L53" s="106"/>
      <c r="M53" s="13"/>
    </row>
    <row r="54" spans="2:13" ht="15">
      <c r="B54" s="103" t="s">
        <v>106</v>
      </c>
      <c r="C54" s="107"/>
      <c r="D54" s="76"/>
      <c r="E54" s="12">
        <f t="shared" si="6"/>
        <v>0</v>
      </c>
      <c r="F54" s="107"/>
      <c r="G54" s="108"/>
      <c r="H54" s="108"/>
      <c r="I54" s="108"/>
      <c r="J54" s="107"/>
      <c r="K54" s="12">
        <f t="shared" si="7"/>
        <v>0</v>
      </c>
      <c r="L54" s="106"/>
      <c r="M54" s="13"/>
    </row>
    <row r="55" spans="2:13" ht="15">
      <c r="B55" s="103" t="s">
        <v>106</v>
      </c>
      <c r="C55" s="107"/>
      <c r="D55" s="76"/>
      <c r="E55" s="12">
        <f t="shared" si="6"/>
        <v>0</v>
      </c>
      <c r="F55" s="107"/>
      <c r="G55" s="108"/>
      <c r="H55" s="108"/>
      <c r="I55" s="108"/>
      <c r="J55" s="107"/>
      <c r="K55" s="12">
        <f t="shared" si="7"/>
        <v>0</v>
      </c>
      <c r="L55" s="106"/>
      <c r="M55" s="13"/>
    </row>
    <row r="56" spans="2:13" ht="15">
      <c r="B56" s="103" t="s">
        <v>106</v>
      </c>
      <c r="C56" s="107"/>
      <c r="D56" s="76"/>
      <c r="E56" s="12">
        <f t="shared" si="6"/>
        <v>0</v>
      </c>
      <c r="F56" s="107"/>
      <c r="G56" s="108"/>
      <c r="H56" s="108"/>
      <c r="I56" s="108"/>
      <c r="J56" s="107"/>
      <c r="K56" s="12">
        <f t="shared" si="7"/>
        <v>0</v>
      </c>
      <c r="L56" s="106"/>
      <c r="M56" s="13"/>
    </row>
    <row r="57" spans="2:13" ht="15">
      <c r="B57" s="103" t="s">
        <v>106</v>
      </c>
      <c r="C57" s="107"/>
      <c r="D57" s="76"/>
      <c r="E57" s="12">
        <f t="shared" si="6"/>
        <v>0</v>
      </c>
      <c r="F57" s="107"/>
      <c r="G57" s="108"/>
      <c r="H57" s="108"/>
      <c r="I57" s="108"/>
      <c r="J57" s="107"/>
      <c r="K57" s="12">
        <f t="shared" si="7"/>
        <v>0</v>
      </c>
      <c r="L57" s="106"/>
      <c r="M57" s="13"/>
    </row>
    <row r="58" spans="2:13" ht="15.75" thickBot="1">
      <c r="B58" s="14" t="s">
        <v>20</v>
      </c>
      <c r="C58" s="15"/>
      <c r="D58" s="75"/>
      <c r="E58" s="17">
        <f t="shared" ref="E58:K58" si="8">SUM(E47:E57)</f>
        <v>0</v>
      </c>
      <c r="F58" s="17">
        <f t="shared" si="8"/>
        <v>75238</v>
      </c>
      <c r="G58" s="17">
        <f t="shared" si="8"/>
        <v>75238</v>
      </c>
      <c r="H58" s="17">
        <f t="shared" si="8"/>
        <v>75238</v>
      </c>
      <c r="I58" s="17">
        <f t="shared" si="8"/>
        <v>75238</v>
      </c>
      <c r="J58" s="17">
        <f t="shared" si="8"/>
        <v>75238</v>
      </c>
      <c r="K58" s="17">
        <f t="shared" si="8"/>
        <v>376190</v>
      </c>
      <c r="L58" s="17"/>
      <c r="M58" s="20"/>
    </row>
    <row r="59" spans="2:13" ht="18" thickTop="1" thickBot="1">
      <c r="B59" s="26" t="s">
        <v>98</v>
      </c>
      <c r="C59" s="27"/>
      <c r="D59" s="74"/>
      <c r="E59" s="73">
        <f t="shared" ref="E59:K59" si="9">E58+E45+E28</f>
        <v>0</v>
      </c>
      <c r="F59" s="73">
        <f t="shared" si="9"/>
        <v>646277</v>
      </c>
      <c r="G59" s="73">
        <f t="shared" si="9"/>
        <v>646277</v>
      </c>
      <c r="H59" s="73">
        <f t="shared" si="9"/>
        <v>646277</v>
      </c>
      <c r="I59" s="73">
        <f t="shared" si="9"/>
        <v>646277</v>
      </c>
      <c r="J59" s="73">
        <f t="shared" si="9"/>
        <v>646277</v>
      </c>
      <c r="K59" s="73">
        <f t="shared" si="9"/>
        <v>3231385</v>
      </c>
      <c r="L59" s="73"/>
      <c r="M59" s="30"/>
    </row>
    <row r="60" spans="2:13"/>
    <row r="61" spans="2:13">
      <c r="B61" s="31"/>
    </row>
    <row r="62" spans="2:13">
      <c r="B62" s="31"/>
    </row>
    <row r="63" spans="2:13"/>
    <row r="64" spans="2:13" hidden="1"/>
    <row r="65" hidden="1"/>
    <row r="66" hidden="1"/>
    <row r="67" hidden="1"/>
    <row r="68" hidden="1"/>
    <row r="69"/>
    <row r="70"/>
    <row r="71"/>
    <row r="72"/>
    <row r="73"/>
    <row r="74"/>
    <row r="75"/>
    <row r="76"/>
    <row r="77"/>
    <row r="78"/>
    <row r="79"/>
    <row r="80"/>
    <row r="81"/>
    <row r="82"/>
    <row r="83"/>
    <row r="84"/>
    <row r="85"/>
    <row r="86"/>
    <row r="87"/>
    <row r="88"/>
    <row r="89"/>
  </sheetData>
  <sheetProtection algorithmName="SHA-512" hashValue="iRJRg2F5/Fh6Nq2IKft2lzQWRhXb1gtuXDa5McSXt/rq0AKDhSzgMndnhgc7KeX2Q+EPYUGV032epdlpl/HxNg==" saltValue="9lU85s8il04ioUGbo6eJtQ==" spinCount="100000" sheet="1" formatCells="0" formatColumns="0" formatRows="0" insertColumns="0" insertRows="0" selectLockedCells="1"/>
  <mergeCells count="9">
    <mergeCell ref="B7:M7"/>
    <mergeCell ref="B29:M29"/>
    <mergeCell ref="B46:M46"/>
    <mergeCell ref="B4:M4"/>
    <mergeCell ref="B5:B6"/>
    <mergeCell ref="C5:C6"/>
    <mergeCell ref="D5:D6"/>
    <mergeCell ref="E5:E6"/>
    <mergeCell ref="F5:J5"/>
  </mergeCells>
  <pageMargins left="0.7" right="0.7" top="0.75" bottom="0.75" header="0.3" footer="0.3"/>
  <pageSetup orientation="portrait" verticalDpi="0"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0"/>
  </sheetPr>
  <dimension ref="B1:I66"/>
  <sheetViews>
    <sheetView showGridLines="0" zoomScale="95" zoomScaleNormal="95" zoomScalePageLayoutView="128" workbookViewId="0">
      <pane xSplit="2" ySplit="7" topLeftCell="F50" activePane="bottomRight" state="frozen"/>
      <selection pane="topRight" activeCell="C1" sqref="C1"/>
      <selection pane="bottomLeft" activeCell="A8" sqref="A8"/>
      <selection pane="bottomRight" activeCell="D8" sqref="D8"/>
    </sheetView>
  </sheetViews>
  <sheetFormatPr defaultColWidth="8.85546875" defaultRowHeight="14.25"/>
  <cols>
    <col min="1" max="1" width="3.28515625" style="1" customWidth="1"/>
    <col min="2" max="2" width="35.85546875" style="1" customWidth="1"/>
    <col min="3" max="3" width="19.140625" style="2" customWidth="1"/>
    <col min="4" max="4" width="18.140625" style="1" customWidth="1"/>
    <col min="5" max="5" width="24.85546875" style="3" customWidth="1"/>
    <col min="6" max="6" width="19.140625" style="2" customWidth="1"/>
    <col min="7" max="7" width="29" style="3" customWidth="1"/>
    <col min="8" max="8" width="72.28515625" style="1" customWidth="1"/>
    <col min="9" max="16384" width="8.85546875" style="1"/>
  </cols>
  <sheetData>
    <row r="1" spans="2:9" s="40" customFormat="1" ht="18">
      <c r="B1" s="40" t="s">
        <v>44</v>
      </c>
      <c r="C1" s="41"/>
      <c r="E1" s="42"/>
      <c r="F1" s="41"/>
      <c r="G1" s="42"/>
      <c r="H1" s="40" t="s">
        <v>45</v>
      </c>
    </row>
    <row r="2" spans="2:9" ht="18" customHeight="1">
      <c r="B2" s="35" t="s">
        <v>41</v>
      </c>
      <c r="C2" s="34" t="s">
        <v>42</v>
      </c>
      <c r="H2" s="40" t="s">
        <v>46</v>
      </c>
    </row>
    <row r="3" spans="2:9" ht="13.5" customHeight="1" thickBot="1">
      <c r="B3" s="37"/>
      <c r="C3" s="38"/>
      <c r="D3" s="32"/>
      <c r="E3" s="39"/>
      <c r="F3" s="33"/>
      <c r="G3" s="39"/>
      <c r="H3" s="32"/>
    </row>
    <row r="4" spans="2:9" ht="18">
      <c r="B4" s="161" t="str">
        <f>Contractor</f>
        <v>Tyler Technologies</v>
      </c>
      <c r="C4" s="162"/>
      <c r="D4" s="162"/>
      <c r="E4" s="162"/>
      <c r="F4" s="162"/>
      <c r="G4" s="162"/>
      <c r="H4" s="163"/>
    </row>
    <row r="5" spans="2:9" ht="15" customHeight="1">
      <c r="B5" s="154" t="s">
        <v>0</v>
      </c>
      <c r="C5" s="155" t="s">
        <v>1</v>
      </c>
      <c r="D5" s="156" t="s">
        <v>2</v>
      </c>
      <c r="E5" s="164" t="s">
        <v>3</v>
      </c>
      <c r="F5" s="166" t="s">
        <v>43</v>
      </c>
      <c r="G5" s="164" t="s">
        <v>4</v>
      </c>
      <c r="H5" s="5"/>
      <c r="I5" s="6"/>
    </row>
    <row r="6" spans="2:9" ht="15">
      <c r="B6" s="154"/>
      <c r="C6" s="155"/>
      <c r="D6" s="156"/>
      <c r="E6" s="165"/>
      <c r="F6" s="166"/>
      <c r="G6" s="165"/>
      <c r="H6" s="7" t="s">
        <v>5</v>
      </c>
      <c r="I6" s="6"/>
    </row>
    <row r="7" spans="2:9" ht="18.75">
      <c r="B7" s="158" t="s">
        <v>6</v>
      </c>
      <c r="C7" s="159"/>
      <c r="D7" s="159"/>
      <c r="E7" s="159"/>
      <c r="F7" s="159"/>
      <c r="G7" s="159"/>
      <c r="H7" s="160"/>
    </row>
    <row r="8" spans="2:9" ht="15">
      <c r="B8" s="8" t="s">
        <v>7</v>
      </c>
      <c r="C8" s="120">
        <v>175</v>
      </c>
      <c r="D8" s="128">
        <v>496</v>
      </c>
      <c r="E8" s="10">
        <f t="shared" ref="E8:E27" si="0">C8*D8</f>
        <v>86800</v>
      </c>
      <c r="F8" s="36"/>
      <c r="G8" s="10">
        <f t="shared" ref="G8:G27" si="1">SUM(E8:F8)</f>
        <v>86800</v>
      </c>
      <c r="H8" s="11"/>
    </row>
    <row r="9" spans="2:9" ht="15">
      <c r="B9" s="8" t="s">
        <v>8</v>
      </c>
      <c r="C9" s="120"/>
      <c r="D9" s="129"/>
      <c r="E9" s="12">
        <f t="shared" si="0"/>
        <v>0</v>
      </c>
      <c r="F9" s="36"/>
      <c r="G9" s="12">
        <f t="shared" si="1"/>
        <v>0</v>
      </c>
      <c r="H9" s="11"/>
    </row>
    <row r="10" spans="2:9" ht="15">
      <c r="B10" s="8" t="s">
        <v>9</v>
      </c>
      <c r="C10" s="120"/>
      <c r="D10" s="129"/>
      <c r="E10" s="12">
        <f t="shared" si="0"/>
        <v>0</v>
      </c>
      <c r="F10" s="36"/>
      <c r="G10" s="12">
        <f t="shared" si="1"/>
        <v>0</v>
      </c>
      <c r="H10" s="11"/>
    </row>
    <row r="11" spans="2:9" ht="15">
      <c r="B11" s="8" t="s">
        <v>10</v>
      </c>
      <c r="C11" s="120">
        <v>175</v>
      </c>
      <c r="D11" s="129">
        <v>344</v>
      </c>
      <c r="E11" s="12">
        <f t="shared" si="0"/>
        <v>60200</v>
      </c>
      <c r="F11" s="36"/>
      <c r="G11" s="12">
        <f t="shared" si="1"/>
        <v>60200</v>
      </c>
      <c r="H11" s="11"/>
    </row>
    <row r="12" spans="2:9" ht="15">
      <c r="B12" s="8" t="s">
        <v>11</v>
      </c>
      <c r="C12" s="120">
        <v>175</v>
      </c>
      <c r="D12" s="129">
        <v>80</v>
      </c>
      <c r="E12" s="12">
        <f t="shared" si="0"/>
        <v>14000</v>
      </c>
      <c r="F12" s="36"/>
      <c r="G12" s="12">
        <f t="shared" si="1"/>
        <v>14000</v>
      </c>
      <c r="H12" s="11"/>
    </row>
    <row r="13" spans="2:9" ht="15">
      <c r="B13" s="8" t="s">
        <v>12</v>
      </c>
      <c r="C13" s="120">
        <v>175</v>
      </c>
      <c r="D13" s="129">
        <v>408</v>
      </c>
      <c r="E13" s="12">
        <f t="shared" si="0"/>
        <v>71400</v>
      </c>
      <c r="F13" s="36"/>
      <c r="G13" s="12">
        <f t="shared" si="1"/>
        <v>71400</v>
      </c>
      <c r="H13" s="11"/>
    </row>
    <row r="14" spans="2:9" ht="15">
      <c r="B14" s="8" t="s">
        <v>13</v>
      </c>
      <c r="C14" s="120">
        <v>175</v>
      </c>
      <c r="D14" s="129">
        <v>112</v>
      </c>
      <c r="E14" s="12">
        <f t="shared" si="0"/>
        <v>19600</v>
      </c>
      <c r="F14" s="36"/>
      <c r="G14" s="12">
        <f t="shared" si="1"/>
        <v>19600</v>
      </c>
      <c r="H14" s="11"/>
    </row>
    <row r="15" spans="2:9" ht="15">
      <c r="B15" s="8" t="s">
        <v>14</v>
      </c>
      <c r="C15" s="120">
        <v>175</v>
      </c>
      <c r="D15" s="129">
        <v>144</v>
      </c>
      <c r="E15" s="12">
        <f t="shared" si="0"/>
        <v>25200</v>
      </c>
      <c r="F15" s="36"/>
      <c r="G15" s="12">
        <f t="shared" si="1"/>
        <v>25200</v>
      </c>
      <c r="H15" s="11"/>
    </row>
    <row r="16" spans="2:9" ht="15">
      <c r="B16" s="8" t="s">
        <v>15</v>
      </c>
      <c r="C16" s="120"/>
      <c r="D16" s="129"/>
      <c r="E16" s="12">
        <f t="shared" si="0"/>
        <v>0</v>
      </c>
      <c r="F16" s="36"/>
      <c r="G16" s="12">
        <f t="shared" si="1"/>
        <v>0</v>
      </c>
      <c r="H16" s="11"/>
    </row>
    <row r="17" spans="2:8" ht="15">
      <c r="B17" s="8" t="s">
        <v>16</v>
      </c>
      <c r="C17" s="120">
        <v>175</v>
      </c>
      <c r="D17" s="129">
        <v>72</v>
      </c>
      <c r="E17" s="12">
        <f t="shared" si="0"/>
        <v>12600</v>
      </c>
      <c r="F17" s="36"/>
      <c r="G17" s="12">
        <f t="shared" si="1"/>
        <v>12600</v>
      </c>
      <c r="H17" s="11"/>
    </row>
    <row r="18" spans="2:8" ht="15">
      <c r="B18" s="8" t="s">
        <v>17</v>
      </c>
      <c r="C18" s="120">
        <v>175</v>
      </c>
      <c r="D18" s="129">
        <v>144</v>
      </c>
      <c r="E18" s="12">
        <f t="shared" si="0"/>
        <v>25200</v>
      </c>
      <c r="F18" s="36"/>
      <c r="G18" s="12">
        <f t="shared" si="1"/>
        <v>25200</v>
      </c>
      <c r="H18" s="11"/>
    </row>
    <row r="19" spans="2:8" ht="15">
      <c r="B19" s="8" t="s">
        <v>18</v>
      </c>
      <c r="C19" s="120"/>
      <c r="D19" s="129">
        <v>0</v>
      </c>
      <c r="E19" s="12">
        <f t="shared" si="0"/>
        <v>0</v>
      </c>
      <c r="F19" s="36"/>
      <c r="G19" s="12">
        <f t="shared" si="1"/>
        <v>0</v>
      </c>
      <c r="H19" s="11"/>
    </row>
    <row r="20" spans="2:8" ht="15">
      <c r="B20" s="103" t="s">
        <v>107</v>
      </c>
      <c r="C20" s="120"/>
      <c r="D20" s="129"/>
      <c r="E20" s="12">
        <f t="shared" si="0"/>
        <v>0</v>
      </c>
      <c r="F20" s="36"/>
      <c r="G20" s="12">
        <f t="shared" si="1"/>
        <v>0</v>
      </c>
      <c r="H20" s="11"/>
    </row>
    <row r="21" spans="2:8" ht="15">
      <c r="B21" s="103" t="s">
        <v>126</v>
      </c>
      <c r="C21" s="120">
        <v>175</v>
      </c>
      <c r="D21" s="129">
        <v>312</v>
      </c>
      <c r="E21" s="12">
        <f t="shared" si="0"/>
        <v>54600</v>
      </c>
      <c r="F21" s="36"/>
      <c r="G21" s="12">
        <f t="shared" si="1"/>
        <v>54600</v>
      </c>
      <c r="H21" s="11"/>
    </row>
    <row r="22" spans="2:8" ht="15">
      <c r="B22" s="103" t="s">
        <v>107</v>
      </c>
      <c r="C22" s="110"/>
      <c r="D22" s="119"/>
      <c r="E22" s="12">
        <f t="shared" si="0"/>
        <v>0</v>
      </c>
      <c r="F22" s="36"/>
      <c r="G22" s="12">
        <f t="shared" si="1"/>
        <v>0</v>
      </c>
      <c r="H22" s="11"/>
    </row>
    <row r="23" spans="2:8" ht="15">
      <c r="B23" s="103" t="s">
        <v>107</v>
      </c>
      <c r="C23" s="110"/>
      <c r="D23" s="119"/>
      <c r="E23" s="12">
        <f t="shared" si="0"/>
        <v>0</v>
      </c>
      <c r="F23" s="36"/>
      <c r="G23" s="12">
        <f t="shared" si="1"/>
        <v>0</v>
      </c>
      <c r="H23" s="11"/>
    </row>
    <row r="24" spans="2:8" ht="15">
      <c r="B24" s="103" t="s">
        <v>107</v>
      </c>
      <c r="C24" s="110"/>
      <c r="D24" s="119"/>
      <c r="E24" s="12">
        <f t="shared" si="0"/>
        <v>0</v>
      </c>
      <c r="F24" s="36"/>
      <c r="G24" s="12">
        <f t="shared" si="1"/>
        <v>0</v>
      </c>
      <c r="H24" s="11"/>
    </row>
    <row r="25" spans="2:8" ht="15">
      <c r="B25" s="103" t="s">
        <v>107</v>
      </c>
      <c r="C25" s="110"/>
      <c r="D25" s="119"/>
      <c r="E25" s="12">
        <f t="shared" si="0"/>
        <v>0</v>
      </c>
      <c r="F25" s="36"/>
      <c r="G25" s="12">
        <f t="shared" si="1"/>
        <v>0</v>
      </c>
      <c r="H25" s="11"/>
    </row>
    <row r="26" spans="2:8" ht="15">
      <c r="B26" s="103" t="s">
        <v>107</v>
      </c>
      <c r="C26" s="110"/>
      <c r="D26" s="119"/>
      <c r="E26" s="12">
        <f t="shared" si="0"/>
        <v>0</v>
      </c>
      <c r="F26" s="36"/>
      <c r="G26" s="12">
        <f t="shared" si="1"/>
        <v>0</v>
      </c>
      <c r="H26" s="11"/>
    </row>
    <row r="27" spans="2:8" ht="15">
      <c r="B27" s="103" t="s">
        <v>107</v>
      </c>
      <c r="C27" s="110"/>
      <c r="D27" s="119"/>
      <c r="E27" s="12">
        <f t="shared" si="0"/>
        <v>0</v>
      </c>
      <c r="F27" s="36"/>
      <c r="G27" s="12">
        <f t="shared" si="1"/>
        <v>0</v>
      </c>
      <c r="H27" s="11"/>
    </row>
    <row r="28" spans="2:8" ht="15.75" thickBot="1">
      <c r="B28" s="14" t="s">
        <v>20</v>
      </c>
      <c r="C28" s="15"/>
      <c r="D28" s="16">
        <f>SUM(D8:D27)</f>
        <v>2112</v>
      </c>
      <c r="E28" s="17">
        <f>SUM(E8:E27)</f>
        <v>369600</v>
      </c>
      <c r="F28" s="19">
        <f>SUM(F8:F27)</f>
        <v>0</v>
      </c>
      <c r="G28" s="19">
        <f>SUM(G8:G27)</f>
        <v>369600</v>
      </c>
      <c r="H28" s="20"/>
    </row>
    <row r="29" spans="2:8" ht="19.5" thickTop="1">
      <c r="B29" s="158" t="s">
        <v>21</v>
      </c>
      <c r="C29" s="159"/>
      <c r="D29" s="159"/>
      <c r="E29" s="159"/>
      <c r="F29" s="159"/>
      <c r="G29" s="159"/>
      <c r="H29" s="160"/>
    </row>
    <row r="30" spans="2:8" ht="15">
      <c r="B30" s="21" t="s">
        <v>22</v>
      </c>
      <c r="C30" s="122">
        <v>175</v>
      </c>
      <c r="D30" s="128">
        <v>120</v>
      </c>
      <c r="E30" s="10">
        <f t="shared" ref="E30:E43" si="2">C30*D30</f>
        <v>21000</v>
      </c>
      <c r="F30" s="36"/>
      <c r="G30" s="10">
        <f t="shared" ref="G30:G43" si="3">SUM(E30:F30)</f>
        <v>21000</v>
      </c>
      <c r="H30" s="11"/>
    </row>
    <row r="31" spans="2:8" ht="15">
      <c r="B31" s="8" t="s">
        <v>23</v>
      </c>
      <c r="C31" s="120">
        <v>175</v>
      </c>
      <c r="D31" s="129">
        <v>240</v>
      </c>
      <c r="E31" s="12">
        <f t="shared" si="2"/>
        <v>42000</v>
      </c>
      <c r="F31" s="36"/>
      <c r="G31" s="12">
        <f t="shared" si="3"/>
        <v>42000</v>
      </c>
      <c r="H31" s="11"/>
    </row>
    <row r="32" spans="2:8" ht="15">
      <c r="B32" s="8" t="s">
        <v>24</v>
      </c>
      <c r="C32" s="120">
        <v>175</v>
      </c>
      <c r="D32" s="129">
        <v>264</v>
      </c>
      <c r="E32" s="12">
        <f t="shared" si="2"/>
        <v>46200</v>
      </c>
      <c r="F32" s="36"/>
      <c r="G32" s="12">
        <f t="shared" si="3"/>
        <v>46200</v>
      </c>
      <c r="H32" s="11"/>
    </row>
    <row r="33" spans="2:8" ht="15">
      <c r="B33" s="8" t="s">
        <v>25</v>
      </c>
      <c r="C33" s="120"/>
      <c r="D33" s="129"/>
      <c r="E33" s="12">
        <f t="shared" si="2"/>
        <v>0</v>
      </c>
      <c r="F33" s="36"/>
      <c r="G33" s="12">
        <f t="shared" si="3"/>
        <v>0</v>
      </c>
      <c r="H33" s="11"/>
    </row>
    <row r="34" spans="2:8" ht="15">
      <c r="B34" s="8" t="s">
        <v>26</v>
      </c>
      <c r="C34" s="120"/>
      <c r="D34" s="129"/>
      <c r="E34" s="12">
        <f t="shared" si="2"/>
        <v>0</v>
      </c>
      <c r="F34" s="36"/>
      <c r="G34" s="12">
        <f t="shared" si="3"/>
        <v>0</v>
      </c>
      <c r="H34" s="11"/>
    </row>
    <row r="35" spans="2:8" ht="15">
      <c r="B35" s="8" t="s">
        <v>27</v>
      </c>
      <c r="C35" s="120"/>
      <c r="D35" s="129"/>
      <c r="E35" s="12">
        <f t="shared" si="2"/>
        <v>0</v>
      </c>
      <c r="F35" s="36"/>
      <c r="G35" s="12">
        <f t="shared" si="3"/>
        <v>0</v>
      </c>
      <c r="H35" s="11"/>
    </row>
    <row r="36" spans="2:8" ht="15">
      <c r="B36" s="8" t="s">
        <v>28</v>
      </c>
      <c r="C36" s="120"/>
      <c r="D36" s="129"/>
      <c r="E36" s="12">
        <f t="shared" si="2"/>
        <v>0</v>
      </c>
      <c r="F36" s="36"/>
      <c r="G36" s="12">
        <f t="shared" si="3"/>
        <v>0</v>
      </c>
      <c r="H36" s="11"/>
    </row>
    <row r="37" spans="2:8" ht="15">
      <c r="B37" s="125" t="s">
        <v>121</v>
      </c>
      <c r="C37" s="120">
        <v>175</v>
      </c>
      <c r="D37" s="129">
        <v>48</v>
      </c>
      <c r="E37" s="12">
        <f t="shared" si="2"/>
        <v>8400</v>
      </c>
      <c r="F37" s="36"/>
      <c r="G37" s="12">
        <f t="shared" si="3"/>
        <v>8400</v>
      </c>
      <c r="H37" s="11"/>
    </row>
    <row r="38" spans="2:8" ht="15">
      <c r="B38" s="125" t="s">
        <v>122</v>
      </c>
      <c r="C38" s="121">
        <v>175</v>
      </c>
      <c r="D38" s="130">
        <v>104</v>
      </c>
      <c r="E38" s="12">
        <f t="shared" si="2"/>
        <v>18200</v>
      </c>
      <c r="F38" s="36"/>
      <c r="G38" s="12">
        <f t="shared" si="3"/>
        <v>18200</v>
      </c>
      <c r="H38" s="11"/>
    </row>
    <row r="39" spans="2:8" ht="15">
      <c r="B39" s="103" t="s">
        <v>107</v>
      </c>
      <c r="C39" s="110"/>
      <c r="D39" s="119"/>
      <c r="E39" s="12">
        <f t="shared" si="2"/>
        <v>0</v>
      </c>
      <c r="F39" s="36"/>
      <c r="G39" s="12">
        <f t="shared" si="3"/>
        <v>0</v>
      </c>
      <c r="H39" s="11"/>
    </row>
    <row r="40" spans="2:8" ht="15">
      <c r="B40" s="103" t="s">
        <v>107</v>
      </c>
      <c r="C40" s="110"/>
      <c r="D40" s="119"/>
      <c r="E40" s="12">
        <f t="shared" si="2"/>
        <v>0</v>
      </c>
      <c r="F40" s="36"/>
      <c r="G40" s="12">
        <f t="shared" si="3"/>
        <v>0</v>
      </c>
      <c r="H40" s="11"/>
    </row>
    <row r="41" spans="2:8" ht="15">
      <c r="B41" s="103" t="s">
        <v>107</v>
      </c>
      <c r="C41" s="110"/>
      <c r="D41" s="119"/>
      <c r="E41" s="12">
        <f t="shared" si="2"/>
        <v>0</v>
      </c>
      <c r="F41" s="36"/>
      <c r="G41" s="12">
        <f t="shared" si="3"/>
        <v>0</v>
      </c>
      <c r="H41" s="11"/>
    </row>
    <row r="42" spans="2:8" ht="15">
      <c r="B42" s="103" t="s">
        <v>107</v>
      </c>
      <c r="C42" s="110"/>
      <c r="D42" s="119"/>
      <c r="E42" s="12">
        <f t="shared" si="2"/>
        <v>0</v>
      </c>
      <c r="F42" s="36"/>
      <c r="G42" s="12">
        <f t="shared" si="3"/>
        <v>0</v>
      </c>
      <c r="H42" s="11"/>
    </row>
    <row r="43" spans="2:8" ht="15">
      <c r="B43" s="103" t="s">
        <v>107</v>
      </c>
      <c r="C43" s="110"/>
      <c r="D43" s="119"/>
      <c r="E43" s="22">
        <f t="shared" si="2"/>
        <v>0</v>
      </c>
      <c r="F43" s="36"/>
      <c r="G43" s="22">
        <f t="shared" si="3"/>
        <v>0</v>
      </c>
      <c r="H43" s="11"/>
    </row>
    <row r="44" spans="2:8" ht="15.75" thickBot="1">
      <c r="B44" s="14" t="s">
        <v>20</v>
      </c>
      <c r="C44" s="15"/>
      <c r="D44" s="16">
        <f>SUM(D30:D43)</f>
        <v>776</v>
      </c>
      <c r="E44" s="17">
        <f t="shared" ref="E44:G44" si="4">SUM(E30:E43)</f>
        <v>135800</v>
      </c>
      <c r="F44" s="19">
        <f t="shared" si="4"/>
        <v>0</v>
      </c>
      <c r="G44" s="19">
        <f t="shared" si="4"/>
        <v>135800</v>
      </c>
      <c r="H44" s="20"/>
    </row>
    <row r="45" spans="2:8" ht="19.5" thickTop="1">
      <c r="B45" s="158" t="s">
        <v>19</v>
      </c>
      <c r="C45" s="159"/>
      <c r="D45" s="159"/>
      <c r="E45" s="159"/>
      <c r="F45" s="159"/>
      <c r="G45" s="159"/>
      <c r="H45" s="160"/>
    </row>
    <row r="46" spans="2:8" ht="15">
      <c r="B46" s="21" t="s">
        <v>29</v>
      </c>
      <c r="C46" s="122">
        <v>98200</v>
      </c>
      <c r="D46" s="128">
        <v>1</v>
      </c>
      <c r="E46" s="10">
        <f t="shared" ref="E46:E60" si="5">C46*D46</f>
        <v>98200</v>
      </c>
      <c r="F46" s="36"/>
      <c r="G46" s="10">
        <f>SUM(E46:F46)</f>
        <v>98200</v>
      </c>
      <c r="H46" s="11"/>
    </row>
    <row r="47" spans="2:8" ht="43.5">
      <c r="B47" s="24" t="s">
        <v>30</v>
      </c>
      <c r="C47" s="122"/>
      <c r="D47" s="128"/>
      <c r="E47" s="10">
        <f t="shared" si="5"/>
        <v>0</v>
      </c>
      <c r="F47" s="36"/>
      <c r="G47" s="10">
        <f t="shared" ref="G47:G60" si="6">SUM(E47:F47)</f>
        <v>0</v>
      </c>
      <c r="H47" s="11"/>
    </row>
    <row r="48" spans="2:8" ht="15">
      <c r="B48" s="8" t="s">
        <v>31</v>
      </c>
      <c r="C48" s="120">
        <v>12500</v>
      </c>
      <c r="D48" s="129">
        <v>1</v>
      </c>
      <c r="E48" s="12">
        <f t="shared" si="5"/>
        <v>12500</v>
      </c>
      <c r="F48" s="36"/>
      <c r="G48" s="10">
        <f t="shared" si="6"/>
        <v>12500</v>
      </c>
      <c r="H48" s="11"/>
    </row>
    <row r="49" spans="2:8" ht="15">
      <c r="B49" s="8" t="s">
        <v>32</v>
      </c>
      <c r="C49" s="120">
        <v>20750</v>
      </c>
      <c r="D49" s="129">
        <v>19</v>
      </c>
      <c r="E49" s="12">
        <f t="shared" si="5"/>
        <v>394250</v>
      </c>
      <c r="F49" s="36"/>
      <c r="G49" s="10">
        <f t="shared" si="6"/>
        <v>394250</v>
      </c>
      <c r="H49" s="11"/>
    </row>
    <row r="50" spans="2:8" ht="15">
      <c r="B50" s="8" t="s">
        <v>33</v>
      </c>
      <c r="C50" s="120"/>
      <c r="D50" s="129"/>
      <c r="E50" s="12">
        <f t="shared" si="5"/>
        <v>0</v>
      </c>
      <c r="F50" s="36"/>
      <c r="G50" s="10">
        <f t="shared" si="6"/>
        <v>0</v>
      </c>
      <c r="H50" s="11"/>
    </row>
    <row r="51" spans="2:8" ht="15">
      <c r="B51" s="8" t="s">
        <v>34</v>
      </c>
      <c r="C51" s="120"/>
      <c r="D51" s="129"/>
      <c r="E51" s="12">
        <f t="shared" si="5"/>
        <v>0</v>
      </c>
      <c r="F51" s="36"/>
      <c r="G51" s="10">
        <f t="shared" si="6"/>
        <v>0</v>
      </c>
      <c r="H51" s="11"/>
    </row>
    <row r="52" spans="2:8" ht="15">
      <c r="B52" s="8" t="s">
        <v>35</v>
      </c>
      <c r="C52" s="120">
        <v>175</v>
      </c>
      <c r="D52" s="129">
        <v>208</v>
      </c>
      <c r="E52" s="12">
        <f t="shared" si="5"/>
        <v>36400</v>
      </c>
      <c r="F52" s="36"/>
      <c r="G52" s="10">
        <f t="shared" si="6"/>
        <v>36400</v>
      </c>
      <c r="H52" s="11"/>
    </row>
    <row r="53" spans="2:8" ht="15">
      <c r="B53" s="8" t="s">
        <v>36</v>
      </c>
      <c r="C53" s="120"/>
      <c r="D53" s="129"/>
      <c r="E53" s="12">
        <f t="shared" si="5"/>
        <v>0</v>
      </c>
      <c r="F53" s="36"/>
      <c r="G53" s="10">
        <f t="shared" si="6"/>
        <v>0</v>
      </c>
      <c r="H53" s="11"/>
    </row>
    <row r="54" spans="2:8" ht="15">
      <c r="B54" s="125" t="s">
        <v>127</v>
      </c>
      <c r="C54" s="120">
        <v>17500</v>
      </c>
      <c r="D54" s="129">
        <v>1</v>
      </c>
      <c r="E54" s="12">
        <f t="shared" si="5"/>
        <v>17500</v>
      </c>
      <c r="F54" s="36"/>
      <c r="G54" s="10">
        <f t="shared" si="6"/>
        <v>17500</v>
      </c>
      <c r="H54" s="11"/>
    </row>
    <row r="55" spans="2:8" ht="15">
      <c r="B55" s="125" t="s">
        <v>128</v>
      </c>
      <c r="C55" s="120">
        <v>12700</v>
      </c>
      <c r="D55" s="129">
        <v>1</v>
      </c>
      <c r="E55" s="12">
        <f t="shared" si="5"/>
        <v>12700</v>
      </c>
      <c r="F55" s="36"/>
      <c r="G55" s="10">
        <f t="shared" si="6"/>
        <v>12700</v>
      </c>
      <c r="H55" s="11"/>
    </row>
    <row r="56" spans="2:8" ht="15">
      <c r="B56" s="125" t="s">
        <v>129</v>
      </c>
      <c r="C56" s="120">
        <v>175</v>
      </c>
      <c r="D56" s="129">
        <v>1208</v>
      </c>
      <c r="E56" s="12">
        <f t="shared" si="5"/>
        <v>211400</v>
      </c>
      <c r="F56" s="36"/>
      <c r="G56" s="10">
        <f t="shared" si="6"/>
        <v>211400</v>
      </c>
      <c r="H56" s="11"/>
    </row>
    <row r="57" spans="2:8" ht="15">
      <c r="B57" s="103" t="s">
        <v>108</v>
      </c>
      <c r="C57" s="110"/>
      <c r="D57" s="119"/>
      <c r="E57" s="12">
        <f t="shared" si="5"/>
        <v>0</v>
      </c>
      <c r="F57" s="36"/>
      <c r="G57" s="10">
        <f t="shared" si="6"/>
        <v>0</v>
      </c>
      <c r="H57" s="11"/>
    </row>
    <row r="58" spans="2:8" ht="15">
      <c r="B58" s="103" t="s">
        <v>108</v>
      </c>
      <c r="C58" s="110"/>
      <c r="D58" s="119"/>
      <c r="E58" s="12">
        <f t="shared" si="5"/>
        <v>0</v>
      </c>
      <c r="F58" s="36"/>
      <c r="G58" s="10">
        <f t="shared" si="6"/>
        <v>0</v>
      </c>
      <c r="H58" s="11"/>
    </row>
    <row r="59" spans="2:8" ht="15">
      <c r="B59" s="103" t="s">
        <v>108</v>
      </c>
      <c r="C59" s="110"/>
      <c r="D59" s="119"/>
      <c r="E59" s="12">
        <f t="shared" si="5"/>
        <v>0</v>
      </c>
      <c r="F59" s="36"/>
      <c r="G59" s="10">
        <f t="shared" si="6"/>
        <v>0</v>
      </c>
      <c r="H59" s="11"/>
    </row>
    <row r="60" spans="2:8" ht="15">
      <c r="B60" s="103" t="s">
        <v>108</v>
      </c>
      <c r="C60" s="110"/>
      <c r="D60" s="119"/>
      <c r="E60" s="12">
        <f t="shared" si="5"/>
        <v>0</v>
      </c>
      <c r="F60" s="36"/>
      <c r="G60" s="10">
        <f t="shared" si="6"/>
        <v>0</v>
      </c>
      <c r="H60" s="11"/>
    </row>
    <row r="61" spans="2:8" ht="15.75" thickBot="1">
      <c r="B61" s="14" t="s">
        <v>20</v>
      </c>
      <c r="C61" s="15"/>
      <c r="D61" s="16">
        <f>SUM(D46:D60)</f>
        <v>1439</v>
      </c>
      <c r="E61" s="17">
        <f>SUM(E46:E60)</f>
        <v>782950</v>
      </c>
      <c r="F61" s="17">
        <f>SUM(F46:F60)</f>
        <v>0</v>
      </c>
      <c r="G61" s="17">
        <f>SUM(G47:G60)</f>
        <v>684750</v>
      </c>
      <c r="H61" s="20"/>
    </row>
    <row r="62" spans="2:8" ht="19.5" thickTop="1">
      <c r="B62" s="158" t="s">
        <v>37</v>
      </c>
      <c r="C62" s="159"/>
      <c r="D62" s="159"/>
      <c r="E62" s="159"/>
      <c r="F62" s="159"/>
      <c r="G62" s="159"/>
      <c r="H62" s="160"/>
    </row>
    <row r="63" spans="2:8" ht="15.75" thickBot="1">
      <c r="B63" s="25" t="s">
        <v>38</v>
      </c>
      <c r="C63" s="36">
        <v>304500</v>
      </c>
      <c r="D63" s="15"/>
      <c r="E63" s="15"/>
      <c r="F63" s="15"/>
      <c r="G63" s="15"/>
    </row>
    <row r="64" spans="2:8" ht="18" thickTop="1" thickBot="1">
      <c r="B64" s="26" t="s">
        <v>47</v>
      </c>
      <c r="C64" s="27"/>
      <c r="D64" s="28">
        <f>D61+D44+D28</f>
        <v>4327</v>
      </c>
      <c r="E64" s="29">
        <f>E61+E44+E28</f>
        <v>1288350</v>
      </c>
      <c r="F64" s="29">
        <f>F61+F44+F28</f>
        <v>0</v>
      </c>
      <c r="G64" s="29">
        <f>G61+G44+G28</f>
        <v>1190150</v>
      </c>
      <c r="H64" s="30"/>
    </row>
    <row r="65" spans="2:7" ht="21">
      <c r="F65" s="43" t="s">
        <v>39</v>
      </c>
      <c r="G65" s="44">
        <f>G64+F64+E64+D64+C63</f>
        <v>2787327</v>
      </c>
    </row>
    <row r="66" spans="2:7">
      <c r="B66" s="31" t="s">
        <v>40</v>
      </c>
    </row>
  </sheetData>
  <sheetProtection algorithmName="SHA-512" hashValue="cZLFq6o1ZuHWUqxXnV3Z/KEM702vcHh5sTeZG/PW8QCwgCs8CQhA3XGHZ+ZCQqXqx14Env6PkXEegF3CMFYWKA==" saltValue="3fpVgRA7H8u6+aLzkxiDJA==" spinCount="100000" sheet="1" formatCells="0" formatColumns="0" formatRows="0" insertColumns="0" insertRows="0" selectLockedCells="1"/>
  <mergeCells count="11">
    <mergeCell ref="B7:H7"/>
    <mergeCell ref="B29:H29"/>
    <mergeCell ref="B45:H45"/>
    <mergeCell ref="B62:H62"/>
    <mergeCell ref="B4:H4"/>
    <mergeCell ref="B5:B6"/>
    <mergeCell ref="C5:C6"/>
    <mergeCell ref="D5:D6"/>
    <mergeCell ref="E5:E6"/>
    <mergeCell ref="F5:F6"/>
    <mergeCell ref="G5:G6"/>
  </mergeCells>
  <pageMargins left="0.7" right="0.7" top="0.75" bottom="0.75" header="0.3" footer="0.3"/>
  <legacy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M36"/>
  <sheetViews>
    <sheetView showGridLines="0" zoomScale="120" zoomScaleNormal="120" zoomScalePageLayoutView="135" workbookViewId="0">
      <pane ySplit="3" topLeftCell="A4" activePane="bottomLeft" state="frozen"/>
      <selection pane="bottomLeft" activeCell="C14" sqref="C14"/>
    </sheetView>
  </sheetViews>
  <sheetFormatPr defaultColWidth="0" defaultRowHeight="14.25" zeroHeight="1"/>
  <cols>
    <col min="1" max="1" width="3.28515625" style="1" customWidth="1"/>
    <col min="2" max="2" width="36.7109375" style="1" customWidth="1"/>
    <col min="3" max="3" width="40.5703125" style="1" customWidth="1"/>
    <col min="4" max="4" width="25.28515625" style="3" customWidth="1"/>
    <col min="5" max="13" width="9.140625" style="1" customWidth="1"/>
    <col min="14" max="16384" width="9.140625" style="1" hidden="1"/>
  </cols>
  <sheetData>
    <row r="1" spans="2:4" ht="15.75" customHeight="1" thickBot="1">
      <c r="B1" s="84" t="s">
        <v>96</v>
      </c>
    </row>
    <row r="2" spans="2:4" ht="18">
      <c r="B2" s="146" t="str">
        <f>Contractor</f>
        <v>Tyler Technologies</v>
      </c>
      <c r="C2" s="147"/>
      <c r="D2" s="148"/>
    </row>
    <row r="3" spans="2:4" ht="15">
      <c r="B3" s="83" t="s">
        <v>95</v>
      </c>
      <c r="C3" s="82" t="s">
        <v>94</v>
      </c>
      <c r="D3" s="81" t="s">
        <v>93</v>
      </c>
    </row>
    <row r="4" spans="2:4" ht="15">
      <c r="B4" s="115" t="s">
        <v>130</v>
      </c>
      <c r="C4" s="116" t="s">
        <v>131</v>
      </c>
      <c r="D4" s="113" t="s">
        <v>132</v>
      </c>
    </row>
    <row r="5" spans="2:4" ht="15">
      <c r="B5" s="115" t="s">
        <v>133</v>
      </c>
      <c r="C5" s="116" t="s">
        <v>131</v>
      </c>
      <c r="D5" s="113" t="s">
        <v>134</v>
      </c>
    </row>
    <row r="6" spans="2:4" ht="15">
      <c r="B6" s="115" t="s">
        <v>135</v>
      </c>
      <c r="C6" s="116" t="s">
        <v>131</v>
      </c>
      <c r="D6" s="113" t="s">
        <v>134</v>
      </c>
    </row>
    <row r="7" spans="2:4" ht="15">
      <c r="B7" s="115" t="s">
        <v>136</v>
      </c>
      <c r="C7" s="116" t="s">
        <v>131</v>
      </c>
      <c r="D7" s="113" t="s">
        <v>134</v>
      </c>
    </row>
    <row r="8" spans="2:4" ht="15">
      <c r="B8" s="115" t="s">
        <v>137</v>
      </c>
      <c r="C8" s="116" t="s">
        <v>131</v>
      </c>
      <c r="D8" s="113" t="s">
        <v>134</v>
      </c>
    </row>
    <row r="9" spans="2:4" ht="15">
      <c r="B9" s="115" t="s">
        <v>138</v>
      </c>
      <c r="C9" s="116" t="s">
        <v>131</v>
      </c>
      <c r="D9" s="113" t="s">
        <v>134</v>
      </c>
    </row>
    <row r="10" spans="2:4" ht="15">
      <c r="B10" s="115" t="s">
        <v>139</v>
      </c>
      <c r="C10" s="116" t="s">
        <v>131</v>
      </c>
      <c r="D10" s="113" t="s">
        <v>134</v>
      </c>
    </row>
    <row r="11" spans="2:4" ht="15">
      <c r="B11" s="115" t="s">
        <v>140</v>
      </c>
      <c r="C11" s="116" t="s">
        <v>131</v>
      </c>
      <c r="D11" s="113" t="s">
        <v>134</v>
      </c>
    </row>
    <row r="12" spans="2:4" ht="15">
      <c r="B12" s="115"/>
      <c r="C12" s="116"/>
      <c r="D12" s="113"/>
    </row>
    <row r="13" spans="2:4" ht="15">
      <c r="B13" s="115"/>
      <c r="C13" s="116"/>
      <c r="D13" s="113"/>
    </row>
    <row r="14" spans="2:4" ht="15">
      <c r="B14" s="115"/>
      <c r="C14" s="116"/>
      <c r="D14" s="113"/>
    </row>
    <row r="15" spans="2:4" ht="15">
      <c r="B15" s="115"/>
      <c r="C15" s="116"/>
      <c r="D15" s="113"/>
    </row>
    <row r="16" spans="2:4" ht="15">
      <c r="B16" s="115"/>
      <c r="C16" s="116"/>
      <c r="D16" s="113"/>
    </row>
    <row r="17" spans="2:4" ht="15">
      <c r="B17" s="115"/>
      <c r="C17" s="116"/>
      <c r="D17" s="113"/>
    </row>
    <row r="18" spans="2:4" ht="15">
      <c r="B18" s="115"/>
      <c r="C18" s="116"/>
      <c r="D18" s="113"/>
    </row>
    <row r="19" spans="2:4" ht="15">
      <c r="B19" s="115"/>
      <c r="C19" s="116"/>
      <c r="D19" s="113"/>
    </row>
    <row r="20" spans="2:4" ht="15">
      <c r="B20" s="115"/>
      <c r="C20" s="116"/>
      <c r="D20" s="113"/>
    </row>
    <row r="21" spans="2:4" ht="15">
      <c r="B21" s="115"/>
      <c r="C21" s="116"/>
      <c r="D21" s="113"/>
    </row>
    <row r="22" spans="2:4" ht="15">
      <c r="B22" s="115"/>
      <c r="C22" s="116"/>
      <c r="D22" s="113"/>
    </row>
    <row r="23" spans="2:4" ht="15">
      <c r="B23" s="115"/>
      <c r="C23" s="116"/>
      <c r="D23" s="113"/>
    </row>
    <row r="24" spans="2:4" ht="15">
      <c r="B24" s="115"/>
      <c r="C24" s="116"/>
      <c r="D24" s="113"/>
    </row>
    <row r="25" spans="2:4" ht="15">
      <c r="B25" s="115"/>
      <c r="C25" s="116"/>
      <c r="D25" s="113"/>
    </row>
    <row r="26" spans="2:4" ht="15">
      <c r="B26" s="115"/>
      <c r="C26" s="116"/>
      <c r="D26" s="113"/>
    </row>
    <row r="27" spans="2:4" ht="15">
      <c r="B27" s="115"/>
      <c r="C27" s="116"/>
      <c r="D27" s="113"/>
    </row>
    <row r="28" spans="2:4" ht="15">
      <c r="B28" s="115"/>
      <c r="C28" s="116"/>
      <c r="D28" s="113"/>
    </row>
    <row r="29" spans="2:4" ht="15">
      <c r="B29" s="115"/>
      <c r="C29" s="116"/>
      <c r="D29" s="113"/>
    </row>
    <row r="30" spans="2:4" ht="15">
      <c r="B30" s="115"/>
      <c r="C30" s="116"/>
      <c r="D30" s="113"/>
    </row>
    <row r="31" spans="2:4" ht="15">
      <c r="B31" s="115"/>
      <c r="C31" s="116"/>
      <c r="D31" s="113"/>
    </row>
    <row r="32" spans="2:4" ht="15">
      <c r="B32" s="115"/>
      <c r="C32" s="116"/>
      <c r="D32" s="113"/>
    </row>
    <row r="33" spans="2:4" ht="15.75" thickBot="1">
      <c r="B33" s="117"/>
      <c r="C33" s="118"/>
      <c r="D33" s="114"/>
    </row>
    <row r="34" spans="2:4"/>
    <row r="35" spans="2:4">
      <c r="B35" s="31" t="s">
        <v>92</v>
      </c>
    </row>
    <row r="36" spans="2:4"/>
  </sheetData>
  <sheetProtection algorithmName="SHA-512" hashValue="iUBCj5kcjrSqcXTiZWIUYsmThv1mA8sFC9Ha7thnIJpIZcGIvglEt5uKyJGbTYAj5Y6yPtLMKne2w5Jwct3Yfg==" saltValue="7bW6yvIAWfX9FP6ESp95Mg==" spinCount="100000" sheet="1" formatCells="0" formatColumns="0" formatRows="0" insertColumns="0" insertRows="0" selectLockedCells="1"/>
  <mergeCells count="1">
    <mergeCell ref="B2:D2"/>
  </mergeCells>
  <pageMargins left="0.7" right="0.7" top="0.75" bottom="0.75" header="0.3" footer="0.3"/>
  <pageSetup scale="73"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vt:i4>
      </vt:variant>
    </vt:vector>
  </HeadingPairs>
  <TitlesOfParts>
    <vt:vector size="9" baseType="lpstr">
      <vt:lpstr>CheckList</vt:lpstr>
      <vt:lpstr>Summary</vt:lpstr>
      <vt:lpstr>Software</vt:lpstr>
      <vt:lpstr>3rd Party Software</vt:lpstr>
      <vt:lpstr>DBMS</vt:lpstr>
      <vt:lpstr>Hosted</vt:lpstr>
      <vt:lpstr>Services</vt:lpstr>
      <vt:lpstr>Rates by Position</vt:lpstr>
      <vt:lpstr>Contractor</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Iris McGee</dc:creator>
  <cp:lastModifiedBy>Sandra Segawa</cp:lastModifiedBy>
  <dcterms:created xsi:type="dcterms:W3CDTF">2017-08-22T00:19:49Z</dcterms:created>
  <dcterms:modified xsi:type="dcterms:W3CDTF">2017-08-30T17:47:19Z</dcterms:modified>
</cp:coreProperties>
</file>