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\\dsi1\public\Proposal CDs\City of Garden Grove, CA USB Flash Drive 8-16-17\"/>
    </mc:Choice>
  </mc:AlternateContent>
  <bookViews>
    <workbookView xWindow="0" yWindow="0" windowWidth="20490" windowHeight="7155"/>
  </bookViews>
  <sheets>
    <sheet name="Products" sheetId="9" r:id="rId1"/>
  </sheets>
  <externalReferences>
    <externalReference r:id="rId2"/>
  </externalReferences>
  <definedNames>
    <definedName name="Scope">'[1]Value Sets'!$B$4:$B$6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9" l="1"/>
  <c r="E34" i="9"/>
  <c r="E32" i="9"/>
  <c r="E28" i="9"/>
  <c r="E26" i="9"/>
  <c r="E29" i="9"/>
  <c r="E27" i="9"/>
  <c r="E25" i="9"/>
  <c r="E24" i="9"/>
  <c r="E22" i="9"/>
  <c r="E21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F36" i="9"/>
  <c r="G30" i="9"/>
  <c r="G28" i="9"/>
  <c r="G26" i="9"/>
  <c r="G24" i="9"/>
  <c r="G16" i="9"/>
  <c r="G11" i="9"/>
  <c r="G5" i="9"/>
  <c r="G36" i="9" l="1"/>
  <c r="E36" i="9"/>
</calcChain>
</file>

<file path=xl/sharedStrings.xml><?xml version="1.0" encoding="utf-8"?>
<sst xmlns="http://schemas.openxmlformats.org/spreadsheetml/2006/main" count="89" uniqueCount="55">
  <si>
    <t>Fusion Financials Cloud Service</t>
  </si>
  <si>
    <t>Hosted Named User</t>
  </si>
  <si>
    <t>Fusion Automated Invoice Processing Cloud Service</t>
  </si>
  <si>
    <t>Fusion WebCenter Forms Recognition Cloud Service</t>
  </si>
  <si>
    <t>Fusion Expenses Cloud Service</t>
  </si>
  <si>
    <t>Hosted Expense Report</t>
  </si>
  <si>
    <t>Fusion Purchasing Cloud Service</t>
  </si>
  <si>
    <t>Fusion Supplier Portal Cloud Service</t>
  </si>
  <si>
    <t>Fusion Procurement Contracts Cloud Service</t>
  </si>
  <si>
    <t>Fusion Self Service Procurement Cloud Service</t>
  </si>
  <si>
    <t>Fusion Sourcing Cloud Service</t>
  </si>
  <si>
    <t>Fusion Project Contract Billing Cloud Service</t>
  </si>
  <si>
    <t>Fusion Project Financials Cloud Service</t>
  </si>
  <si>
    <t>Fusion Grants Management Cloud Service</t>
  </si>
  <si>
    <t>Additional Test Environment for Oracle Fusion Cloud Service</t>
  </si>
  <si>
    <t>Hosted Employee</t>
  </si>
  <si>
    <t>Fusion Time and Labor Cloud Service</t>
  </si>
  <si>
    <t>Fusion Career Development Cloud Service</t>
  </si>
  <si>
    <t>Hosted Trainee</t>
  </si>
  <si>
    <t>ERP/EPM Cloud</t>
  </si>
  <si>
    <t>Metric</t>
  </si>
  <si>
    <t>Customer Metric</t>
  </si>
  <si>
    <t>Fusion Inventory Management Cloud Service</t>
  </si>
  <si>
    <t>Enterprise Performance Reporting Cloud Service</t>
  </si>
  <si>
    <t>Fusion Performance Management Cloud Service</t>
  </si>
  <si>
    <t>Fixed</t>
  </si>
  <si>
    <t>Oracle Data Visualization Cloud Service</t>
  </si>
  <si>
    <t>Fusion Transactional Business Intelligence Cloud Service (for addn' non-licensed users)</t>
  </si>
  <si>
    <t>Fusion Human Capital Management Base Cloud Service</t>
  </si>
  <si>
    <t>Fusion Payroll Cloud Service for U.S.</t>
  </si>
  <si>
    <t>Oracle Learning Cloud Service</t>
  </si>
  <si>
    <t>Fusion Goal Management Cloud Service</t>
  </si>
  <si>
    <t>Hosted 1,000 Records</t>
  </si>
  <si>
    <t>Fusion Advanced Collections</t>
  </si>
  <si>
    <t>Enterprise Planning and Budgeting Cloud Service</t>
  </si>
  <si>
    <t>Product</t>
  </si>
  <si>
    <t>Gen. Ledger</t>
  </si>
  <si>
    <t>Purchasing</t>
  </si>
  <si>
    <t>Projects Acctng</t>
  </si>
  <si>
    <t>Grants</t>
  </si>
  <si>
    <t>Inventory</t>
  </si>
  <si>
    <t>Budgeting</t>
  </si>
  <si>
    <t>Reporting (CAFR)</t>
  </si>
  <si>
    <t>Personnel</t>
  </si>
  <si>
    <t>Payroll</t>
  </si>
  <si>
    <t>Timekeeping</t>
  </si>
  <si>
    <t>Train/Learn. Mgt.</t>
  </si>
  <si>
    <t>Other</t>
  </si>
  <si>
    <t>Functional Group (Per RFP Price Sheet)</t>
  </si>
  <si>
    <t>Yr. 1 Annual SaaS Fee</t>
  </si>
  <si>
    <t>Total by Functional Group</t>
  </si>
  <si>
    <t>T O T A L   M O N T H L Y  /  A N N U A L   Saas  FEES</t>
  </si>
  <si>
    <t>T O T A L   5  YEAR  SaaS   COST</t>
  </si>
  <si>
    <t>Monthly SaaS Fee</t>
  </si>
  <si>
    <t>CHERRY ROAD TECHNOLOGIES  INC. -  SUPPLEMENTAL SaaS PRICING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</si>
</sst>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3" borderId="2" xfId="0" applyFont="1" applyFill="1" applyBorder="1"/>
    <xf numFmtId="0" fontId="5" fillId="0" borderId="0" xfId="0" applyFont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vertical="center" wrapText="1"/>
    </xf>
    <xf numFmtId="0" fontId="5" fillId="0" borderId="0" xfId="0" applyFont="1"/>
    <xf numFmtId="0" fontId="5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6" fillId="2" borderId="2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/>
    <xf numFmtId="0" fontId="5" fillId="0" borderId="1" xfId="0" applyFont="1" applyFill="1" applyBorder="1"/>
    <xf numFmtId="0" fontId="4" fillId="0" borderId="2" xfId="0" applyFont="1" applyFill="1" applyBorder="1"/>
    <xf numFmtId="0" fontId="6" fillId="0" borderId="2" xfId="0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/>
    <xf numFmtId="164" fontId="5" fillId="0" borderId="12" xfId="0" applyNumberFormat="1" applyFont="1" applyFill="1" applyBorder="1"/>
    <xf numFmtId="0" fontId="5" fillId="0" borderId="0" xfId="0" applyFont="1" applyFill="1"/>
    <xf numFmtId="0" fontId="5" fillId="3" borderId="2" xfId="0" applyFont="1" applyFill="1" applyBorder="1"/>
    <xf numFmtId="3" fontId="7" fillId="3" borderId="2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5" fillId="3" borderId="2" xfId="0" applyNumberFormat="1" applyFont="1" applyFill="1" applyBorder="1"/>
    <xf numFmtId="164" fontId="5" fillId="3" borderId="12" xfId="0" applyNumberFormat="1" applyFont="1" applyFill="1" applyBorder="1"/>
    <xf numFmtId="0" fontId="5" fillId="3" borderId="2" xfId="0" applyFont="1" applyFill="1" applyBorder="1" applyAlignment="1">
      <alignment wrapText="1"/>
    </xf>
    <xf numFmtId="0" fontId="5" fillId="5" borderId="2" xfId="0" applyFont="1" applyFill="1" applyBorder="1"/>
    <xf numFmtId="3" fontId="7" fillId="5" borderId="2" xfId="0" applyNumberFormat="1" applyFont="1" applyFill="1" applyBorder="1" applyAlignment="1">
      <alignment horizontal="center"/>
    </xf>
    <xf numFmtId="164" fontId="7" fillId="5" borderId="2" xfId="0" applyNumberFormat="1" applyFont="1" applyFill="1" applyBorder="1" applyAlignment="1">
      <alignment horizontal="center"/>
    </xf>
    <xf numFmtId="164" fontId="5" fillId="5" borderId="2" xfId="0" applyNumberFormat="1" applyFont="1" applyFill="1" applyBorder="1"/>
    <xf numFmtId="164" fontId="5" fillId="5" borderId="12" xfId="0" applyNumberFormat="1" applyFont="1" applyFill="1" applyBorder="1"/>
    <xf numFmtId="0" fontId="5" fillId="6" borderId="2" xfId="0" applyFont="1" applyFill="1" applyBorder="1"/>
    <xf numFmtId="3" fontId="7" fillId="6" borderId="2" xfId="0" applyNumberFormat="1" applyFont="1" applyFill="1" applyBorder="1" applyAlignment="1">
      <alignment horizontal="center"/>
    </xf>
    <xf numFmtId="164" fontId="7" fillId="6" borderId="2" xfId="0" applyNumberFormat="1" applyFont="1" applyFill="1" applyBorder="1" applyAlignment="1">
      <alignment horizontal="center"/>
    </xf>
    <xf numFmtId="164" fontId="5" fillId="6" borderId="2" xfId="0" applyNumberFormat="1" applyFont="1" applyFill="1" applyBorder="1"/>
    <xf numFmtId="164" fontId="5" fillId="6" borderId="12" xfId="0" applyNumberFormat="1" applyFont="1" applyFill="1" applyBorder="1"/>
    <xf numFmtId="0" fontId="5" fillId="0" borderId="2" xfId="0" applyFont="1" applyFill="1" applyBorder="1"/>
    <xf numFmtId="3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5" fillId="4" borderId="2" xfId="0" applyFont="1" applyFill="1" applyBorder="1"/>
    <xf numFmtId="3" fontId="5" fillId="4" borderId="2" xfId="0" applyNumberFormat="1" applyFont="1" applyFill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164" fontId="5" fillId="4" borderId="2" xfId="0" applyNumberFormat="1" applyFont="1" applyFill="1" applyBorder="1"/>
    <xf numFmtId="164" fontId="5" fillId="4" borderId="12" xfId="0" applyNumberFormat="1" applyFont="1" applyFill="1" applyBorder="1"/>
    <xf numFmtId="3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/>
    <xf numFmtId="0" fontId="5" fillId="0" borderId="14" xfId="0" applyFont="1" applyFill="1" applyBorder="1"/>
    <xf numFmtId="0" fontId="5" fillId="0" borderId="4" xfId="0" applyFont="1" applyFill="1" applyBorder="1"/>
    <xf numFmtId="0" fontId="7" fillId="0" borderId="4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164" fontId="5" fillId="0" borderId="4" xfId="0" applyNumberFormat="1" applyFont="1" applyFill="1" applyBorder="1"/>
    <xf numFmtId="164" fontId="5" fillId="0" borderId="15" xfId="0" applyNumberFormat="1" applyFont="1" applyFill="1" applyBorder="1"/>
    <xf numFmtId="0" fontId="5" fillId="0" borderId="6" xfId="0" applyFont="1" applyBorder="1"/>
    <xf numFmtId="0" fontId="5" fillId="0" borderId="5" xfId="0" applyFont="1" applyBorder="1"/>
    <xf numFmtId="164" fontId="4" fillId="0" borderId="7" xfId="0" applyNumberFormat="1" applyFont="1" applyBorder="1" applyAlignment="1">
      <alignment horizontal="center"/>
    </xf>
    <xf numFmtId="164" fontId="4" fillId="0" borderId="7" xfId="0" applyNumberFormat="1" applyFont="1" applyFill="1" applyBorder="1"/>
    <xf numFmtId="164" fontId="4" fillId="0" borderId="9" xfId="0" applyNumberFormat="1" applyFont="1" applyBorder="1"/>
    <xf numFmtId="0" fontId="5" fillId="0" borderId="0" xfId="0" applyFont="1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0" applyNumberFormat="1" applyFont="1"/>
    <xf numFmtId="0" fontId="4" fillId="0" borderId="5" xfId="0" applyFont="1" applyBorder="1"/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4" fillId="0" borderId="5" xfId="0" applyNumberFormat="1" applyFont="1" applyBorder="1"/>
    <xf numFmtId="164" fontId="5" fillId="0" borderId="8" xfId="0" applyNumberFormat="1" applyFont="1" applyBorder="1"/>
    <xf numFmtId="0" fontId="5" fillId="0" borderId="0" xfId="0" applyFont="1" applyFill="1" applyBorder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5">
    <dxf>
      <font>
        <b val="0"/>
        <i val="0"/>
        <strike/>
        <color theme="0" tint="-0.34998626667073579"/>
      </font>
    </dxf>
    <dxf>
      <font>
        <b val="0"/>
        <i val="0"/>
        <strike/>
        <color theme="0" tint="-0.34998626667073579"/>
      </font>
    </dxf>
    <dxf>
      <font>
        <b val="0"/>
        <i val="0"/>
        <strike/>
        <color theme="0" tint="-0.34998626667073579"/>
      </font>
    </dxf>
    <dxf>
      <font>
        <b val="0"/>
        <i val="0"/>
        <strike/>
        <color theme="0" tint="-0.34998626667073579"/>
      </font>
    </dxf>
    <dxf>
      <font>
        <b val="0"/>
        <i val="0"/>
        <strike/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ve\Documents\Backup%204-18\Milwaukee%20County\Oracle%20Pricing\Milwaukee%20County%20-%20Cloud%20BOM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oducts"/>
      <sheetName val="Discounts"/>
      <sheetName val="Value Sets"/>
      <sheetName val="Services"/>
    </sheetNames>
    <sheetDataSet>
      <sheetData sheetId="0"/>
      <sheetData sheetId="1"/>
      <sheetData sheetId="2">
        <row r="6">
          <cell r="C6">
            <v>0.81</v>
          </cell>
        </row>
      </sheetData>
      <sheetData sheetId="3">
        <row r="4">
          <cell r="B4" t="str">
            <v>Out</v>
          </cell>
        </row>
        <row r="5">
          <cell r="B5" t="str">
            <v>In</v>
          </cell>
        </row>
        <row r="6">
          <cell r="B6" t="str">
            <v>Option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I10" sqref="I10"/>
    </sheetView>
  </sheetViews>
  <sheetFormatPr defaultRowHeight="12.75" x14ac:dyDescent="0.2"/>
  <cols>
    <col min="1" max="1" width="17" style="9" customWidth="1"/>
    <col min="2" max="2" width="60" style="9" customWidth="1"/>
    <col min="3" max="3" width="29.42578125" style="9" customWidth="1"/>
    <col min="4" max="4" width="10.28515625" style="73" customWidth="1"/>
    <col min="5" max="5" width="9.5703125" style="74" customWidth="1"/>
    <col min="6" max="6" width="9.28515625" style="66" customWidth="1"/>
    <col min="7" max="7" width="10.42578125" style="66" customWidth="1"/>
    <col min="8" max="16384" width="9.140625" style="9"/>
  </cols>
  <sheetData>
    <row r="1" spans="1:7" s="2" customFormat="1" ht="30" customHeight="1" thickBot="1" x14ac:dyDescent="0.3">
      <c r="A1" s="76" t="s">
        <v>54</v>
      </c>
      <c r="B1" s="76"/>
      <c r="C1" s="76"/>
      <c r="D1" s="76"/>
      <c r="E1" s="76"/>
      <c r="F1" s="76"/>
      <c r="G1" s="76"/>
    </row>
    <row r="2" spans="1:7" ht="38.25" x14ac:dyDescent="0.2">
      <c r="A2" s="3" t="s">
        <v>48</v>
      </c>
      <c r="B2" s="4" t="s">
        <v>19</v>
      </c>
      <c r="C2" s="4" t="s">
        <v>20</v>
      </c>
      <c r="D2" s="5" t="s">
        <v>21</v>
      </c>
      <c r="E2" s="6" t="s">
        <v>53</v>
      </c>
      <c r="F2" s="7" t="s">
        <v>49</v>
      </c>
      <c r="G2" s="8" t="s">
        <v>50</v>
      </c>
    </row>
    <row r="3" spans="1:7" x14ac:dyDescent="0.2">
      <c r="A3" s="10"/>
      <c r="B3" s="11" t="s">
        <v>35</v>
      </c>
      <c r="C3" s="12"/>
      <c r="D3" s="13"/>
      <c r="E3" s="14"/>
      <c r="F3" s="15"/>
      <c r="G3" s="16"/>
    </row>
    <row r="4" spans="1:7" s="23" customFormat="1" x14ac:dyDescent="0.2">
      <c r="A4" s="17"/>
      <c r="B4" s="18"/>
      <c r="C4" s="18"/>
      <c r="D4" s="19"/>
      <c r="E4" s="20"/>
      <c r="F4" s="21"/>
      <c r="G4" s="22"/>
    </row>
    <row r="5" spans="1:7" s="23" customFormat="1" x14ac:dyDescent="0.2">
      <c r="A5" s="17" t="s">
        <v>36</v>
      </c>
      <c r="B5" s="24" t="s">
        <v>0</v>
      </c>
      <c r="C5" s="24" t="s">
        <v>1</v>
      </c>
      <c r="D5" s="25">
        <v>50</v>
      </c>
      <c r="E5" s="26">
        <f>SUM(F5/12)</f>
        <v>4320</v>
      </c>
      <c r="F5" s="27">
        <v>51840</v>
      </c>
      <c r="G5" s="28">
        <f>SUM(F5:F10)</f>
        <v>63383.040000000008</v>
      </c>
    </row>
    <row r="6" spans="1:7" s="23" customFormat="1" x14ac:dyDescent="0.2">
      <c r="A6" s="17" t="s">
        <v>36</v>
      </c>
      <c r="B6" s="24" t="s">
        <v>4</v>
      </c>
      <c r="C6" s="24" t="s">
        <v>5</v>
      </c>
      <c r="D6" s="25">
        <v>3000</v>
      </c>
      <c r="E6" s="26">
        <f t="shared" ref="E6:E10" si="0">SUM(F6/12)</f>
        <v>432</v>
      </c>
      <c r="F6" s="27">
        <v>5184</v>
      </c>
      <c r="G6" s="28"/>
    </row>
    <row r="7" spans="1:7" s="23" customFormat="1" x14ac:dyDescent="0.2">
      <c r="A7" s="17" t="s">
        <v>36</v>
      </c>
      <c r="B7" s="24" t="s">
        <v>2</v>
      </c>
      <c r="C7" s="24" t="s">
        <v>32</v>
      </c>
      <c r="D7" s="25">
        <v>10</v>
      </c>
      <c r="E7" s="26">
        <f t="shared" si="0"/>
        <v>86.399999999999991</v>
      </c>
      <c r="F7" s="27">
        <v>1036.8</v>
      </c>
      <c r="G7" s="28"/>
    </row>
    <row r="8" spans="1:7" s="23" customFormat="1" x14ac:dyDescent="0.2">
      <c r="A8" s="17" t="s">
        <v>36</v>
      </c>
      <c r="B8" s="24" t="s">
        <v>3</v>
      </c>
      <c r="C8" s="24" t="s">
        <v>32</v>
      </c>
      <c r="D8" s="25">
        <v>10</v>
      </c>
      <c r="E8" s="26">
        <f t="shared" si="0"/>
        <v>86.399999999999991</v>
      </c>
      <c r="F8" s="27">
        <v>1036.8</v>
      </c>
      <c r="G8" s="28"/>
    </row>
    <row r="9" spans="1:7" s="23" customFormat="1" x14ac:dyDescent="0.2">
      <c r="A9" s="17" t="s">
        <v>36</v>
      </c>
      <c r="B9" s="1" t="s">
        <v>33</v>
      </c>
      <c r="C9" s="24" t="s">
        <v>1</v>
      </c>
      <c r="D9" s="25">
        <v>7</v>
      </c>
      <c r="E9" s="26">
        <f t="shared" si="0"/>
        <v>141.12</v>
      </c>
      <c r="F9" s="27">
        <v>1693.44</v>
      </c>
      <c r="G9" s="28"/>
    </row>
    <row r="10" spans="1:7" s="23" customFormat="1" ht="25.5" x14ac:dyDescent="0.2">
      <c r="A10" s="17" t="s">
        <v>36</v>
      </c>
      <c r="B10" s="29" t="s">
        <v>27</v>
      </c>
      <c r="C10" s="24" t="s">
        <v>1</v>
      </c>
      <c r="D10" s="25">
        <v>20</v>
      </c>
      <c r="E10" s="26">
        <f t="shared" si="0"/>
        <v>216</v>
      </c>
      <c r="F10" s="27">
        <v>2592</v>
      </c>
      <c r="G10" s="28"/>
    </row>
    <row r="11" spans="1:7" s="23" customFormat="1" x14ac:dyDescent="0.2">
      <c r="A11" s="17" t="s">
        <v>37</v>
      </c>
      <c r="B11" s="30" t="s">
        <v>6</v>
      </c>
      <c r="C11" s="30" t="s">
        <v>1</v>
      </c>
      <c r="D11" s="31">
        <v>15</v>
      </c>
      <c r="E11" s="32">
        <f>SUM(F11/12)</f>
        <v>756</v>
      </c>
      <c r="F11" s="33">
        <v>9072</v>
      </c>
      <c r="G11" s="34">
        <f>SUM(F11:F15)</f>
        <v>49852.800000000003</v>
      </c>
    </row>
    <row r="12" spans="1:7" s="23" customFormat="1" x14ac:dyDescent="0.2">
      <c r="A12" s="17" t="s">
        <v>37</v>
      </c>
      <c r="B12" s="30" t="s">
        <v>7</v>
      </c>
      <c r="C12" s="30" t="s">
        <v>1</v>
      </c>
      <c r="D12" s="31">
        <v>15</v>
      </c>
      <c r="E12" s="32">
        <f t="shared" ref="E12:E15" si="1">SUM(F12/12)</f>
        <v>1296</v>
      </c>
      <c r="F12" s="33">
        <v>15552</v>
      </c>
      <c r="G12" s="34"/>
    </row>
    <row r="13" spans="1:7" s="23" customFormat="1" x14ac:dyDescent="0.2">
      <c r="A13" s="17" t="s">
        <v>37</v>
      </c>
      <c r="B13" s="30" t="s">
        <v>10</v>
      </c>
      <c r="C13" s="30" t="s">
        <v>1</v>
      </c>
      <c r="D13" s="31">
        <v>15</v>
      </c>
      <c r="E13" s="32">
        <f t="shared" si="1"/>
        <v>1404</v>
      </c>
      <c r="F13" s="33">
        <v>16848</v>
      </c>
      <c r="G13" s="34"/>
    </row>
    <row r="14" spans="1:7" s="23" customFormat="1" x14ac:dyDescent="0.2">
      <c r="A14" s="17" t="s">
        <v>37</v>
      </c>
      <c r="B14" s="30" t="s">
        <v>8</v>
      </c>
      <c r="C14" s="30" t="s">
        <v>1</v>
      </c>
      <c r="D14" s="31">
        <v>10</v>
      </c>
      <c r="E14" s="32">
        <f t="shared" si="1"/>
        <v>583.19999999999993</v>
      </c>
      <c r="F14" s="33">
        <v>6998.4</v>
      </c>
      <c r="G14" s="34"/>
    </row>
    <row r="15" spans="1:7" s="23" customFormat="1" x14ac:dyDescent="0.2">
      <c r="A15" s="17" t="s">
        <v>37</v>
      </c>
      <c r="B15" s="30" t="s">
        <v>9</v>
      </c>
      <c r="C15" s="30" t="s">
        <v>1</v>
      </c>
      <c r="D15" s="31">
        <v>100</v>
      </c>
      <c r="E15" s="32">
        <f t="shared" si="1"/>
        <v>115.19999999999999</v>
      </c>
      <c r="F15" s="33">
        <v>1382.3999999999999</v>
      </c>
      <c r="G15" s="34"/>
    </row>
    <row r="16" spans="1:7" s="23" customFormat="1" x14ac:dyDescent="0.2">
      <c r="A16" s="17" t="s">
        <v>38</v>
      </c>
      <c r="B16" s="35" t="s">
        <v>11</v>
      </c>
      <c r="C16" s="35" t="s">
        <v>1</v>
      </c>
      <c r="D16" s="36">
        <v>12</v>
      </c>
      <c r="E16" s="37">
        <f>SUM(F16/12)</f>
        <v>1123.2</v>
      </c>
      <c r="F16" s="38">
        <v>13478.4</v>
      </c>
      <c r="G16" s="39">
        <f>SUM(F16:F17)</f>
        <v>26438.400000000001</v>
      </c>
    </row>
    <row r="17" spans="1:7" s="23" customFormat="1" x14ac:dyDescent="0.2">
      <c r="A17" s="17" t="s">
        <v>38</v>
      </c>
      <c r="B17" s="35" t="s">
        <v>12</v>
      </c>
      <c r="C17" s="35" t="s">
        <v>1</v>
      </c>
      <c r="D17" s="36">
        <v>10</v>
      </c>
      <c r="E17" s="37">
        <f>SUM(F17/12)</f>
        <v>1080</v>
      </c>
      <c r="F17" s="38">
        <v>12960</v>
      </c>
      <c r="G17" s="39"/>
    </row>
    <row r="18" spans="1:7" s="23" customFormat="1" x14ac:dyDescent="0.2">
      <c r="A18" s="17" t="s">
        <v>39</v>
      </c>
      <c r="B18" s="40" t="s">
        <v>13</v>
      </c>
      <c r="C18" s="40" t="s">
        <v>1</v>
      </c>
      <c r="D18" s="41">
        <v>15</v>
      </c>
      <c r="E18" s="42">
        <f>SUM(F18/12)</f>
        <v>648</v>
      </c>
      <c r="F18" s="21">
        <v>7776</v>
      </c>
      <c r="G18" s="22">
        <v>7776</v>
      </c>
    </row>
    <row r="19" spans="1:7" s="23" customFormat="1" x14ac:dyDescent="0.2">
      <c r="A19" s="17" t="s">
        <v>40</v>
      </c>
      <c r="B19" s="40" t="s">
        <v>22</v>
      </c>
      <c r="C19" s="40" t="s">
        <v>1</v>
      </c>
      <c r="D19" s="41">
        <v>15</v>
      </c>
      <c r="E19" s="42">
        <f t="shared" ref="E19:E22" si="2">SUM(F19/12)</f>
        <v>756</v>
      </c>
      <c r="F19" s="21">
        <v>9072</v>
      </c>
      <c r="G19" s="22">
        <v>9072</v>
      </c>
    </row>
    <row r="20" spans="1:7" s="23" customFormat="1" x14ac:dyDescent="0.2">
      <c r="A20" s="17"/>
      <c r="B20" s="40"/>
      <c r="C20" s="40"/>
      <c r="D20" s="43"/>
      <c r="E20" s="42"/>
      <c r="F20" s="21"/>
      <c r="G20" s="22"/>
    </row>
    <row r="21" spans="1:7" s="23" customFormat="1" x14ac:dyDescent="0.2">
      <c r="A21" s="17" t="s">
        <v>41</v>
      </c>
      <c r="B21" s="40" t="s">
        <v>34</v>
      </c>
      <c r="C21" s="40" t="s">
        <v>1</v>
      </c>
      <c r="D21" s="41">
        <v>10</v>
      </c>
      <c r="E21" s="42">
        <f t="shared" si="2"/>
        <v>1200</v>
      </c>
      <c r="F21" s="21">
        <v>14400</v>
      </c>
      <c r="G21" s="22">
        <v>14400</v>
      </c>
    </row>
    <row r="22" spans="1:7" s="23" customFormat="1" x14ac:dyDescent="0.2">
      <c r="A22" s="17" t="s">
        <v>42</v>
      </c>
      <c r="B22" s="40" t="s">
        <v>23</v>
      </c>
      <c r="C22" s="40" t="s">
        <v>1</v>
      </c>
      <c r="D22" s="41">
        <v>25</v>
      </c>
      <c r="E22" s="42">
        <f t="shared" si="2"/>
        <v>1440</v>
      </c>
      <c r="F22" s="21">
        <v>17280</v>
      </c>
      <c r="G22" s="22">
        <v>17280</v>
      </c>
    </row>
    <row r="23" spans="1:7" s="23" customFormat="1" x14ac:dyDescent="0.2">
      <c r="A23" s="17"/>
      <c r="B23" s="40"/>
      <c r="C23" s="40"/>
      <c r="D23" s="43"/>
      <c r="E23" s="42"/>
      <c r="F23" s="21"/>
      <c r="G23" s="22"/>
    </row>
    <row r="24" spans="1:7" s="23" customFormat="1" x14ac:dyDescent="0.2">
      <c r="A24" s="17" t="s">
        <v>43</v>
      </c>
      <c r="B24" s="44" t="s">
        <v>28</v>
      </c>
      <c r="C24" s="44" t="s">
        <v>15</v>
      </c>
      <c r="D24" s="45">
        <v>1000</v>
      </c>
      <c r="E24" s="46">
        <f t="shared" ref="E24:E30" si="3">SUM(F24/12)</f>
        <v>2184.0000000000005</v>
      </c>
      <c r="F24" s="47">
        <v>26208.000000000004</v>
      </c>
      <c r="G24" s="48">
        <f>SUM(F24+F25+F27+F29)</f>
        <v>37008</v>
      </c>
    </row>
    <row r="25" spans="1:7" s="23" customFormat="1" x14ac:dyDescent="0.2">
      <c r="A25" s="17" t="s">
        <v>43</v>
      </c>
      <c r="B25" s="44" t="s">
        <v>17</v>
      </c>
      <c r="C25" s="44" t="s">
        <v>1</v>
      </c>
      <c r="D25" s="45">
        <v>1000</v>
      </c>
      <c r="E25" s="46">
        <f t="shared" si="3"/>
        <v>180</v>
      </c>
      <c r="F25" s="47">
        <v>2160</v>
      </c>
      <c r="G25" s="48"/>
    </row>
    <row r="26" spans="1:7" s="23" customFormat="1" x14ac:dyDescent="0.2">
      <c r="A26" s="17" t="s">
        <v>44</v>
      </c>
      <c r="B26" s="40" t="s">
        <v>29</v>
      </c>
      <c r="C26" s="40" t="s">
        <v>1</v>
      </c>
      <c r="D26" s="49">
        <v>1000</v>
      </c>
      <c r="E26" s="50">
        <f t="shared" si="3"/>
        <v>1176.0000000000002</v>
      </c>
      <c r="F26" s="21">
        <v>14112.000000000002</v>
      </c>
      <c r="G26" s="22">
        <f>SUM(F26)</f>
        <v>14112.000000000002</v>
      </c>
    </row>
    <row r="27" spans="1:7" s="23" customFormat="1" x14ac:dyDescent="0.2">
      <c r="A27" s="17" t="s">
        <v>43</v>
      </c>
      <c r="B27" s="44" t="s">
        <v>24</v>
      </c>
      <c r="C27" s="44" t="s">
        <v>1</v>
      </c>
      <c r="D27" s="45">
        <v>1000</v>
      </c>
      <c r="E27" s="46">
        <f t="shared" si="3"/>
        <v>360</v>
      </c>
      <c r="F27" s="47">
        <v>4320</v>
      </c>
      <c r="G27" s="48"/>
    </row>
    <row r="28" spans="1:7" s="23" customFormat="1" x14ac:dyDescent="0.2">
      <c r="A28" s="17" t="s">
        <v>45</v>
      </c>
      <c r="B28" s="40" t="s">
        <v>16</v>
      </c>
      <c r="C28" s="40" t="s">
        <v>1</v>
      </c>
      <c r="D28" s="49">
        <v>1000</v>
      </c>
      <c r="E28" s="50">
        <f t="shared" si="3"/>
        <v>504</v>
      </c>
      <c r="F28" s="21">
        <v>6048</v>
      </c>
      <c r="G28" s="22">
        <f>SUM(F28)</f>
        <v>6048</v>
      </c>
    </row>
    <row r="29" spans="1:7" s="23" customFormat="1" x14ac:dyDescent="0.2">
      <c r="A29" s="17" t="s">
        <v>43</v>
      </c>
      <c r="B29" s="44" t="s">
        <v>31</v>
      </c>
      <c r="C29" s="44" t="s">
        <v>1</v>
      </c>
      <c r="D29" s="45">
        <v>1000</v>
      </c>
      <c r="E29" s="46">
        <f t="shared" si="3"/>
        <v>360</v>
      </c>
      <c r="F29" s="47">
        <v>4320</v>
      </c>
      <c r="G29" s="48"/>
    </row>
    <row r="30" spans="1:7" s="23" customFormat="1" x14ac:dyDescent="0.2">
      <c r="A30" s="17" t="s">
        <v>46</v>
      </c>
      <c r="B30" s="40" t="s">
        <v>30</v>
      </c>
      <c r="C30" s="40" t="s">
        <v>18</v>
      </c>
      <c r="D30" s="49">
        <v>1000</v>
      </c>
      <c r="E30" s="50">
        <f t="shared" si="3"/>
        <v>360</v>
      </c>
      <c r="F30" s="21">
        <v>4320</v>
      </c>
      <c r="G30" s="22">
        <f>SUM(F30)</f>
        <v>4320</v>
      </c>
    </row>
    <row r="31" spans="1:7" s="23" customFormat="1" x14ac:dyDescent="0.2">
      <c r="A31" s="17"/>
      <c r="B31" s="40"/>
      <c r="C31" s="40"/>
      <c r="D31" s="43"/>
      <c r="E31" s="42"/>
      <c r="F31" s="21"/>
      <c r="G31" s="22"/>
    </row>
    <row r="32" spans="1:7" s="23" customFormat="1" x14ac:dyDescent="0.2">
      <c r="A32" s="17" t="s">
        <v>47</v>
      </c>
      <c r="B32" s="40" t="s">
        <v>14</v>
      </c>
      <c r="C32" s="40" t="s">
        <v>25</v>
      </c>
      <c r="D32" s="41">
        <v>1</v>
      </c>
      <c r="E32" s="50">
        <f>SUM(F32/12)</f>
        <v>1125.0000000000002</v>
      </c>
      <c r="F32" s="21">
        <v>13500.000000000002</v>
      </c>
      <c r="G32" s="22">
        <v>13500</v>
      </c>
    </row>
    <row r="33" spans="1:7" s="23" customFormat="1" x14ac:dyDescent="0.2">
      <c r="A33" s="17"/>
      <c r="B33" s="40"/>
      <c r="C33" s="40"/>
      <c r="D33" s="43"/>
      <c r="E33" s="42"/>
      <c r="F33" s="21"/>
      <c r="G33" s="22"/>
    </row>
    <row r="34" spans="1:7" s="23" customFormat="1" x14ac:dyDescent="0.2">
      <c r="A34" s="17" t="s">
        <v>47</v>
      </c>
      <c r="B34" s="40" t="s">
        <v>26</v>
      </c>
      <c r="C34" s="51" t="s">
        <v>1</v>
      </c>
      <c r="D34" s="41">
        <v>20</v>
      </c>
      <c r="E34" s="50">
        <f>SUM(F34/12)</f>
        <v>1170</v>
      </c>
      <c r="F34" s="21">
        <v>14040</v>
      </c>
      <c r="G34" s="22">
        <v>14040</v>
      </c>
    </row>
    <row r="35" spans="1:7" s="23" customFormat="1" ht="13.5" thickBot="1" x14ac:dyDescent="0.25">
      <c r="A35" s="52"/>
      <c r="B35" s="53"/>
      <c r="C35" s="53"/>
      <c r="D35" s="54"/>
      <c r="E35" s="55"/>
      <c r="F35" s="56"/>
      <c r="G35" s="57"/>
    </row>
    <row r="36" spans="1:7" ht="13.5" thickBot="1" x14ac:dyDescent="0.25">
      <c r="A36" s="58"/>
      <c r="B36" s="59"/>
      <c r="C36" s="75" t="s">
        <v>51</v>
      </c>
      <c r="D36" s="75"/>
      <c r="E36" s="60">
        <f>SUM(E5:E35)</f>
        <v>23102.52</v>
      </c>
      <c r="F36" s="61">
        <f>SUM(F5:F35)</f>
        <v>277230.24</v>
      </c>
      <c r="G36" s="62">
        <f>SUM(G4:G34)</f>
        <v>277230.24</v>
      </c>
    </row>
    <row r="37" spans="1:7" ht="13.5" thickBot="1" x14ac:dyDescent="0.25">
      <c r="B37" s="63"/>
      <c r="C37" s="63"/>
      <c r="D37" s="64"/>
      <c r="E37" s="65"/>
    </row>
    <row r="38" spans="1:7" ht="13.5" thickBot="1" x14ac:dyDescent="0.25">
      <c r="A38" s="58"/>
      <c r="B38" s="59"/>
      <c r="C38" s="67" t="s">
        <v>52</v>
      </c>
      <c r="D38" s="68"/>
      <c r="E38" s="69">
        <v>1386180</v>
      </c>
      <c r="F38" s="70"/>
      <c r="G38" s="71"/>
    </row>
    <row r="39" spans="1:7" x14ac:dyDescent="0.2">
      <c r="B39" s="63"/>
      <c r="C39" s="63"/>
      <c r="D39" s="64"/>
      <c r="E39" s="65"/>
    </row>
    <row r="40" spans="1:7" x14ac:dyDescent="0.2">
      <c r="B40" s="63"/>
      <c r="C40" s="63"/>
      <c r="D40" s="64"/>
      <c r="E40" s="65"/>
    </row>
    <row r="41" spans="1:7" x14ac:dyDescent="0.2">
      <c r="B41" s="72"/>
      <c r="C41" s="63"/>
      <c r="D41" s="64"/>
      <c r="E41" s="65"/>
    </row>
    <row r="42" spans="1:7" x14ac:dyDescent="0.2">
      <c r="B42" s="63"/>
      <c r="C42" s="63"/>
      <c r="D42" s="64"/>
      <c r="E42" s="65"/>
    </row>
    <row r="43" spans="1:7" x14ac:dyDescent="0.2">
      <c r="B43" s="63"/>
      <c r="C43" s="63"/>
      <c r="D43" s="64"/>
      <c r="E43" s="65"/>
    </row>
  </sheetData>
  <mergeCells count="2">
    <mergeCell ref="C36:D36"/>
    <mergeCell ref="A1:G1"/>
  </mergeCells>
  <conditionalFormatting sqref="B21:D22 B5:E5 B10:D10 B6:D8 B11:E18 B19:D19 B24:E30 B32:E32">
    <cfRule type="expression" dxfId="4" priority="10">
      <formula>#REF!="Out"</formula>
    </cfRule>
  </conditionalFormatting>
  <conditionalFormatting sqref="C9:D9">
    <cfRule type="expression" dxfId="3" priority="7">
      <formula>#REF!="Out"</formula>
    </cfRule>
  </conditionalFormatting>
  <conditionalFormatting sqref="E6:E10">
    <cfRule type="expression" dxfId="2" priority="3">
      <formula>#REF!="Out"</formula>
    </cfRule>
  </conditionalFormatting>
  <conditionalFormatting sqref="E19:E22">
    <cfRule type="expression" dxfId="1" priority="2">
      <formula>#REF!="Out"</formula>
    </cfRule>
  </conditionalFormatting>
  <conditionalFormatting sqref="E34">
    <cfRule type="expression" dxfId="0" priority="1">
      <formula>#REF!="Out"</formula>
    </cfRule>
  </conditionalFormatting>
  <pageMargins left="0.7" right="0.7" top="0.75" bottom="0.75" header="0.3" footer="0.3"/>
  <pageSetup scale="75" orientation="landscape" r:id="rId1"/>
  <ignoredErrors>
    <ignoredError sqref="G5:G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Welch</dc:creator>
  <cp:lastModifiedBy>Windows User</cp:lastModifiedBy>
  <cp:lastPrinted>2017-08-14T19:37:16Z</cp:lastPrinted>
  <dcterms:created xsi:type="dcterms:W3CDTF">2016-06-15T13:56:45Z</dcterms:created>
  <dcterms:modified xsi:type="dcterms:W3CDTF">2017-08-15T17:51:02Z</dcterms:modified>
</cp:coreProperties>
</file>