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clients\gardengrove\geo\work\"/>
    </mc:Choice>
  </mc:AlternateContent>
  <bookViews>
    <workbookView xWindow="0" yWindow="0" windowWidth="23040" windowHeight="9384" activeTab="2"/>
  </bookViews>
  <sheets>
    <sheet name="Describe" sheetId="5" r:id="rId1"/>
    <sheet name="Assign" sheetId="1" r:id="rId2"/>
    <sheet name="Report" sheetId="4" r:id="rId3"/>
  </sheets>
  <definedNames>
    <definedName name="fullerton_bg">Assign!$B$1:$BB$1</definedName>
    <definedName name="_xlnm.Print_Area" localSheetId="2">Report!$C$1:$J$30</definedName>
  </definedNames>
  <calcPr calcId="152511"/>
</workbook>
</file>

<file path=xl/calcChain.xml><?xml version="1.0" encoding="utf-8"?>
<calcChain xmlns="http://schemas.openxmlformats.org/spreadsheetml/2006/main">
  <c r="CD108" i="1" l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BM3" i="1"/>
  <c r="BL3" i="1"/>
  <c r="BK3" i="1"/>
  <c r="BJ3" i="1"/>
  <c r="BI3" i="1"/>
  <c r="BH3" i="1"/>
  <c r="BG3" i="1"/>
  <c r="BF3" i="1"/>
  <c r="CC2" i="1"/>
  <c r="CD2" i="1"/>
  <c r="CB2" i="1"/>
  <c r="BZ2" i="1"/>
  <c r="CA2" i="1"/>
  <c r="BX2" i="1"/>
  <c r="BY2" i="1"/>
  <c r="BW2" i="1"/>
  <c r="BV2" i="1"/>
  <c r="BT2" i="1"/>
  <c r="BU2" i="1"/>
  <c r="BS2" i="1"/>
  <c r="BR2" i="1"/>
  <c r="BP2" i="1"/>
  <c r="BQ2" i="1"/>
  <c r="BO2" i="1"/>
  <c r="BN2" i="1"/>
  <c r="BM2" i="1"/>
  <c r="BL2" i="1"/>
  <c r="BK2" i="1"/>
  <c r="BJ2" i="1"/>
  <c r="BI2" i="1"/>
  <c r="BH2" i="1"/>
  <c r="BG2" i="1"/>
  <c r="BF2" i="1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1" i="4"/>
  <c r="B1" i="4" l="1"/>
  <c r="F1" i="4"/>
  <c r="Z53" i="4"/>
  <c r="Y53" i="4"/>
  <c r="X53" i="4"/>
  <c r="W53" i="4"/>
  <c r="V53" i="4"/>
  <c r="U53" i="4"/>
  <c r="T53" i="4"/>
  <c r="S53" i="4"/>
  <c r="R53" i="4"/>
  <c r="Q53" i="4"/>
  <c r="Z52" i="4"/>
  <c r="Y52" i="4"/>
  <c r="X52" i="4"/>
  <c r="W52" i="4"/>
  <c r="V52" i="4"/>
  <c r="U52" i="4"/>
  <c r="T52" i="4"/>
  <c r="S52" i="4"/>
  <c r="R52" i="4"/>
  <c r="Q52" i="4"/>
  <c r="Z51" i="4"/>
  <c r="Y51" i="4"/>
  <c r="X51" i="4"/>
  <c r="W51" i="4"/>
  <c r="V51" i="4"/>
  <c r="U51" i="4"/>
  <c r="T51" i="4"/>
  <c r="S51" i="4"/>
  <c r="R51" i="4"/>
  <c r="Q51" i="4"/>
  <c r="Z50" i="4"/>
  <c r="Y50" i="4"/>
  <c r="X50" i="4"/>
  <c r="W50" i="4"/>
  <c r="V50" i="4"/>
  <c r="U50" i="4"/>
  <c r="T50" i="4"/>
  <c r="S50" i="4"/>
  <c r="R50" i="4"/>
  <c r="Q50" i="4"/>
  <c r="Z49" i="4"/>
  <c r="Y49" i="4"/>
  <c r="X49" i="4"/>
  <c r="W49" i="4"/>
  <c r="V49" i="4"/>
  <c r="U49" i="4"/>
  <c r="T49" i="4"/>
  <c r="S49" i="4"/>
  <c r="R49" i="4"/>
  <c r="Q49" i="4"/>
  <c r="Z48" i="4"/>
  <c r="Y48" i="4"/>
  <c r="X48" i="4"/>
  <c r="W48" i="4"/>
  <c r="V48" i="4"/>
  <c r="U48" i="4"/>
  <c r="T48" i="4"/>
  <c r="S48" i="4"/>
  <c r="R48" i="4"/>
  <c r="Q48" i="4"/>
  <c r="Z47" i="4"/>
  <c r="Y47" i="4"/>
  <c r="X47" i="4"/>
  <c r="W47" i="4"/>
  <c r="V47" i="4"/>
  <c r="U47" i="4"/>
  <c r="T47" i="4"/>
  <c r="S47" i="4"/>
  <c r="R47" i="4"/>
  <c r="Q47" i="4"/>
  <c r="Z46" i="4"/>
  <c r="Y46" i="4"/>
  <c r="X46" i="4"/>
  <c r="W46" i="4"/>
  <c r="V46" i="4"/>
  <c r="U46" i="4"/>
  <c r="T46" i="4"/>
  <c r="S46" i="4"/>
  <c r="R46" i="4"/>
  <c r="Q46" i="4"/>
  <c r="Z45" i="4"/>
  <c r="Y45" i="4"/>
  <c r="X45" i="4"/>
  <c r="W45" i="4"/>
  <c r="V45" i="4"/>
  <c r="U45" i="4"/>
  <c r="T45" i="4"/>
  <c r="S45" i="4"/>
  <c r="R45" i="4"/>
  <c r="Q45" i="4"/>
  <c r="Z44" i="4"/>
  <c r="Y44" i="4"/>
  <c r="X44" i="4"/>
  <c r="W44" i="4"/>
  <c r="V44" i="4"/>
  <c r="U44" i="4"/>
  <c r="T44" i="4"/>
  <c r="S44" i="4"/>
  <c r="R44" i="4"/>
  <c r="Q44" i="4"/>
  <c r="Z43" i="4"/>
  <c r="Y43" i="4"/>
  <c r="X43" i="4"/>
  <c r="W43" i="4"/>
  <c r="V43" i="4"/>
  <c r="U43" i="4"/>
  <c r="T43" i="4"/>
  <c r="S43" i="4"/>
  <c r="R43" i="4"/>
  <c r="Q43" i="4"/>
  <c r="Z42" i="4"/>
  <c r="Y42" i="4"/>
  <c r="X42" i="4"/>
  <c r="W42" i="4"/>
  <c r="V42" i="4"/>
  <c r="U42" i="4"/>
  <c r="T42" i="4"/>
  <c r="S42" i="4"/>
  <c r="R42" i="4"/>
  <c r="Q42" i="4"/>
  <c r="Z41" i="4"/>
  <c r="Y41" i="4"/>
  <c r="X41" i="4"/>
  <c r="W41" i="4"/>
  <c r="V41" i="4"/>
  <c r="U41" i="4"/>
  <c r="T41" i="4"/>
  <c r="S41" i="4"/>
  <c r="R41" i="4"/>
  <c r="Q41" i="4"/>
  <c r="Z40" i="4"/>
  <c r="Y40" i="4"/>
  <c r="X40" i="4"/>
  <c r="W40" i="4"/>
  <c r="V40" i="4"/>
  <c r="U40" i="4"/>
  <c r="T40" i="4"/>
  <c r="S40" i="4"/>
  <c r="R40" i="4"/>
  <c r="Q40" i="4"/>
  <c r="Z39" i="4"/>
  <c r="Y39" i="4"/>
  <c r="X39" i="4"/>
  <c r="W39" i="4"/>
  <c r="V39" i="4"/>
  <c r="U39" i="4"/>
  <c r="T39" i="4"/>
  <c r="S39" i="4"/>
  <c r="R39" i="4"/>
  <c r="Q39" i="4"/>
  <c r="Z38" i="4"/>
  <c r="Y38" i="4"/>
  <c r="X38" i="4"/>
  <c r="W38" i="4"/>
  <c r="V38" i="4"/>
  <c r="U38" i="4"/>
  <c r="T38" i="4"/>
  <c r="S38" i="4"/>
  <c r="R38" i="4"/>
  <c r="Q38" i="4"/>
  <c r="Z37" i="4"/>
  <c r="Y37" i="4"/>
  <c r="X37" i="4"/>
  <c r="W37" i="4"/>
  <c r="V37" i="4"/>
  <c r="U37" i="4"/>
  <c r="T37" i="4"/>
  <c r="S37" i="4"/>
  <c r="R37" i="4"/>
  <c r="Q37" i="4"/>
  <c r="Z36" i="4"/>
  <c r="Y36" i="4"/>
  <c r="X36" i="4"/>
  <c r="W36" i="4"/>
  <c r="V36" i="4"/>
  <c r="U36" i="4"/>
  <c r="T36" i="4"/>
  <c r="S36" i="4"/>
  <c r="R36" i="4"/>
  <c r="Q36" i="4"/>
  <c r="Z35" i="4"/>
  <c r="Y35" i="4"/>
  <c r="X35" i="4"/>
  <c r="W35" i="4"/>
  <c r="V35" i="4"/>
  <c r="U35" i="4"/>
  <c r="T35" i="4"/>
  <c r="S35" i="4"/>
  <c r="R35" i="4"/>
  <c r="Q35" i="4"/>
  <c r="Z34" i="4"/>
  <c r="Y34" i="4"/>
  <c r="X34" i="4"/>
  <c r="W34" i="4"/>
  <c r="V34" i="4"/>
  <c r="U34" i="4"/>
  <c r="T34" i="4"/>
  <c r="S34" i="4"/>
  <c r="R34" i="4"/>
  <c r="Q34" i="4"/>
  <c r="Z33" i="4"/>
  <c r="Y33" i="4"/>
  <c r="X33" i="4"/>
  <c r="W33" i="4"/>
  <c r="V33" i="4"/>
  <c r="U33" i="4"/>
  <c r="T33" i="4"/>
  <c r="S33" i="4"/>
  <c r="R33" i="4"/>
  <c r="Q33" i="4"/>
  <c r="Z32" i="4"/>
  <c r="Y32" i="4"/>
  <c r="X32" i="4"/>
  <c r="W32" i="4"/>
  <c r="V32" i="4"/>
  <c r="U32" i="4"/>
  <c r="T32" i="4"/>
  <c r="S32" i="4"/>
  <c r="R32" i="4"/>
  <c r="Q32" i="4"/>
  <c r="Z31" i="4"/>
  <c r="Y31" i="4"/>
  <c r="X31" i="4"/>
  <c r="W31" i="4"/>
  <c r="V31" i="4"/>
  <c r="U31" i="4"/>
  <c r="T31" i="4"/>
  <c r="S31" i="4"/>
  <c r="R31" i="4"/>
  <c r="Q31" i="4"/>
  <c r="Z30" i="4"/>
  <c r="Y30" i="4"/>
  <c r="X30" i="4"/>
  <c r="W30" i="4"/>
  <c r="V30" i="4"/>
  <c r="U30" i="4"/>
  <c r="T30" i="4"/>
  <c r="S30" i="4"/>
  <c r="R30" i="4"/>
  <c r="Q30" i="4"/>
  <c r="Z29" i="4"/>
  <c r="Y29" i="4"/>
  <c r="X29" i="4"/>
  <c r="W29" i="4"/>
  <c r="V29" i="4"/>
  <c r="U29" i="4"/>
  <c r="T29" i="4"/>
  <c r="S29" i="4"/>
  <c r="R29" i="4"/>
  <c r="Q29" i="4"/>
  <c r="Z28" i="4"/>
  <c r="Y28" i="4"/>
  <c r="X28" i="4"/>
  <c r="W28" i="4"/>
  <c r="V28" i="4"/>
  <c r="U28" i="4"/>
  <c r="T28" i="4"/>
  <c r="S28" i="4"/>
  <c r="R28" i="4"/>
  <c r="Q28" i="4"/>
  <c r="Z27" i="4"/>
  <c r="Y27" i="4"/>
  <c r="X27" i="4"/>
  <c r="W27" i="4"/>
  <c r="V27" i="4"/>
  <c r="U27" i="4"/>
  <c r="T27" i="4"/>
  <c r="S27" i="4"/>
  <c r="R27" i="4"/>
  <c r="Q27" i="4"/>
  <c r="Z26" i="4"/>
  <c r="Y26" i="4"/>
  <c r="X26" i="4"/>
  <c r="W26" i="4"/>
  <c r="V26" i="4"/>
  <c r="U26" i="4"/>
  <c r="T26" i="4"/>
  <c r="S26" i="4"/>
  <c r="R26" i="4"/>
  <c r="Q26" i="4"/>
  <c r="Z25" i="4"/>
  <c r="Y25" i="4"/>
  <c r="X25" i="4"/>
  <c r="W25" i="4"/>
  <c r="V25" i="4"/>
  <c r="U25" i="4"/>
  <c r="T25" i="4"/>
  <c r="S25" i="4"/>
  <c r="R25" i="4"/>
  <c r="Q25" i="4"/>
  <c r="Z24" i="4"/>
  <c r="Y24" i="4"/>
  <c r="X24" i="4"/>
  <c r="W24" i="4"/>
  <c r="V24" i="4"/>
  <c r="U24" i="4"/>
  <c r="T24" i="4"/>
  <c r="S24" i="4"/>
  <c r="R24" i="4"/>
  <c r="Q24" i="4"/>
  <c r="Z23" i="4"/>
  <c r="Y23" i="4"/>
  <c r="X23" i="4"/>
  <c r="W23" i="4"/>
  <c r="V23" i="4"/>
  <c r="U23" i="4"/>
  <c r="T23" i="4"/>
  <c r="S23" i="4"/>
  <c r="R23" i="4"/>
  <c r="Q23" i="4"/>
  <c r="Z22" i="4"/>
  <c r="Y22" i="4"/>
  <c r="X22" i="4"/>
  <c r="W22" i="4"/>
  <c r="V22" i="4"/>
  <c r="U22" i="4"/>
  <c r="T22" i="4"/>
  <c r="S22" i="4"/>
  <c r="R22" i="4"/>
  <c r="Q22" i="4"/>
  <c r="Z21" i="4"/>
  <c r="Y21" i="4"/>
  <c r="X21" i="4"/>
  <c r="W21" i="4"/>
  <c r="V21" i="4"/>
  <c r="U21" i="4"/>
  <c r="T21" i="4"/>
  <c r="S21" i="4"/>
  <c r="R21" i="4"/>
  <c r="Q21" i="4"/>
  <c r="Z20" i="4"/>
  <c r="Y20" i="4"/>
  <c r="X20" i="4"/>
  <c r="W20" i="4"/>
  <c r="V20" i="4"/>
  <c r="U20" i="4"/>
  <c r="T20" i="4"/>
  <c r="S20" i="4"/>
  <c r="R20" i="4"/>
  <c r="Q20" i="4"/>
  <c r="Z19" i="4"/>
  <c r="Y19" i="4"/>
  <c r="X19" i="4"/>
  <c r="W19" i="4"/>
  <c r="V19" i="4"/>
  <c r="U19" i="4"/>
  <c r="T19" i="4"/>
  <c r="S19" i="4"/>
  <c r="R19" i="4"/>
  <c r="Q19" i="4"/>
  <c r="Z18" i="4"/>
  <c r="Y18" i="4"/>
  <c r="X18" i="4"/>
  <c r="W18" i="4"/>
  <c r="V18" i="4"/>
  <c r="U18" i="4"/>
  <c r="T18" i="4"/>
  <c r="S18" i="4"/>
  <c r="R18" i="4"/>
  <c r="Q18" i="4"/>
  <c r="Z17" i="4"/>
  <c r="Y17" i="4"/>
  <c r="X17" i="4"/>
  <c r="W17" i="4"/>
  <c r="V17" i="4"/>
  <c r="U17" i="4"/>
  <c r="T17" i="4"/>
  <c r="S17" i="4"/>
  <c r="R17" i="4"/>
  <c r="Q17" i="4"/>
  <c r="Z16" i="4"/>
  <c r="Y16" i="4"/>
  <c r="X16" i="4"/>
  <c r="W16" i="4"/>
  <c r="V16" i="4"/>
  <c r="U16" i="4"/>
  <c r="T16" i="4"/>
  <c r="S16" i="4"/>
  <c r="R16" i="4"/>
  <c r="Q16" i="4"/>
  <c r="Z15" i="4"/>
  <c r="Y15" i="4"/>
  <c r="X15" i="4"/>
  <c r="W15" i="4"/>
  <c r="V15" i="4"/>
  <c r="U15" i="4"/>
  <c r="T15" i="4"/>
  <c r="S15" i="4"/>
  <c r="R15" i="4"/>
  <c r="Q15" i="4"/>
  <c r="Z14" i="4"/>
  <c r="Y14" i="4"/>
  <c r="X14" i="4"/>
  <c r="W14" i="4"/>
  <c r="V14" i="4"/>
  <c r="U14" i="4"/>
  <c r="T14" i="4"/>
  <c r="S14" i="4"/>
  <c r="R14" i="4"/>
  <c r="Q14" i="4"/>
  <c r="Z13" i="4"/>
  <c r="Y13" i="4"/>
  <c r="X13" i="4"/>
  <c r="W13" i="4"/>
  <c r="V13" i="4"/>
  <c r="U13" i="4"/>
  <c r="T13" i="4"/>
  <c r="S13" i="4"/>
  <c r="R13" i="4"/>
  <c r="Q13" i="4"/>
  <c r="Z12" i="4"/>
  <c r="Y12" i="4"/>
  <c r="X12" i="4"/>
  <c r="W12" i="4"/>
  <c r="V12" i="4"/>
  <c r="U12" i="4"/>
  <c r="T12" i="4"/>
  <c r="S12" i="4"/>
  <c r="R12" i="4"/>
  <c r="Q12" i="4"/>
  <c r="Z11" i="4"/>
  <c r="Y11" i="4"/>
  <c r="X11" i="4"/>
  <c r="W11" i="4"/>
  <c r="V11" i="4"/>
  <c r="U11" i="4"/>
  <c r="T11" i="4"/>
  <c r="S11" i="4"/>
  <c r="R11" i="4"/>
  <c r="Q11" i="4"/>
  <c r="Z10" i="4"/>
  <c r="Y10" i="4"/>
  <c r="X10" i="4"/>
  <c r="W10" i="4"/>
  <c r="V10" i="4"/>
  <c r="U10" i="4"/>
  <c r="T10" i="4"/>
  <c r="S10" i="4"/>
  <c r="R10" i="4"/>
  <c r="Q10" i="4"/>
  <c r="Z9" i="4"/>
  <c r="Y9" i="4"/>
  <c r="X9" i="4"/>
  <c r="W9" i="4"/>
  <c r="V9" i="4"/>
  <c r="U9" i="4"/>
  <c r="T9" i="4"/>
  <c r="S9" i="4"/>
  <c r="R9" i="4"/>
  <c r="Q9" i="4"/>
  <c r="Z8" i="4"/>
  <c r="Y8" i="4"/>
  <c r="X8" i="4"/>
  <c r="W8" i="4"/>
  <c r="V8" i="4"/>
  <c r="U8" i="4"/>
  <c r="T8" i="4"/>
  <c r="S8" i="4"/>
  <c r="R8" i="4"/>
  <c r="Q8" i="4"/>
  <c r="Z7" i="4"/>
  <c r="Y7" i="4"/>
  <c r="X7" i="4"/>
  <c r="W7" i="4"/>
  <c r="V7" i="4"/>
  <c r="U7" i="4"/>
  <c r="T7" i="4"/>
  <c r="S7" i="4"/>
  <c r="R7" i="4"/>
  <c r="Q7" i="4"/>
  <c r="Z6" i="4"/>
  <c r="Y6" i="4"/>
  <c r="X6" i="4"/>
  <c r="W6" i="4"/>
  <c r="V6" i="4"/>
  <c r="U6" i="4"/>
  <c r="T6" i="4"/>
  <c r="S6" i="4"/>
  <c r="R6" i="4"/>
  <c r="Q6" i="4"/>
  <c r="Z5" i="4"/>
  <c r="Y5" i="4"/>
  <c r="X5" i="4"/>
  <c r="W5" i="4"/>
  <c r="V5" i="4"/>
  <c r="U5" i="4"/>
  <c r="T5" i="4"/>
  <c r="S5" i="4"/>
  <c r="R5" i="4"/>
  <c r="Q5" i="4"/>
  <c r="Z4" i="4"/>
  <c r="Y4" i="4"/>
  <c r="X4" i="4"/>
  <c r="W4" i="4"/>
  <c r="V4" i="4"/>
  <c r="U4" i="4"/>
  <c r="T4" i="4"/>
  <c r="S4" i="4"/>
  <c r="R4" i="4"/>
  <c r="Q4" i="4"/>
  <c r="Z3" i="4"/>
  <c r="Y3" i="4"/>
  <c r="X3" i="4"/>
  <c r="W3" i="4"/>
  <c r="V3" i="4"/>
  <c r="U3" i="4"/>
  <c r="T3" i="4"/>
  <c r="S3" i="4"/>
  <c r="R3" i="4"/>
  <c r="Q3" i="4"/>
  <c r="E7" i="4" l="1"/>
  <c r="E8" i="4"/>
  <c r="E6" i="4"/>
  <c r="G12" i="4"/>
  <c r="G10" i="4"/>
  <c r="G11" i="4"/>
  <c r="I16" i="4"/>
  <c r="I14" i="4"/>
  <c r="I15" i="4"/>
  <c r="I25" i="4"/>
  <c r="I19" i="4"/>
  <c r="I20" i="4"/>
  <c r="I18" i="4"/>
  <c r="G23" i="4"/>
  <c r="G22" i="4"/>
  <c r="G24" i="4"/>
  <c r="I26" i="4"/>
  <c r="I27" i="4"/>
  <c r="I28" i="4"/>
  <c r="F8" i="4"/>
  <c r="F7" i="4"/>
  <c r="F6" i="4"/>
  <c r="N8" i="4"/>
  <c r="N7" i="4"/>
  <c r="N6" i="4"/>
  <c r="H11" i="4"/>
  <c r="H10" i="4"/>
  <c r="H12" i="4"/>
  <c r="L11" i="4"/>
  <c r="L12" i="4"/>
  <c r="L10" i="4"/>
  <c r="F16" i="4"/>
  <c r="F15" i="4"/>
  <c r="F14" i="4"/>
  <c r="J16" i="4"/>
  <c r="J14" i="4"/>
  <c r="J15" i="4"/>
  <c r="N16" i="4"/>
  <c r="N15" i="4"/>
  <c r="N14" i="4"/>
  <c r="F18" i="4"/>
  <c r="F25" i="4"/>
  <c r="F19" i="4"/>
  <c r="F20" i="4"/>
  <c r="J18" i="4"/>
  <c r="J25" i="4"/>
  <c r="J19" i="4"/>
  <c r="J20" i="4"/>
  <c r="N18" i="4"/>
  <c r="N25" i="4"/>
  <c r="N19" i="4"/>
  <c r="N20" i="4"/>
  <c r="H22" i="4"/>
  <c r="H23" i="4"/>
  <c r="H24" i="4"/>
  <c r="L22" i="4"/>
  <c r="L23" i="4"/>
  <c r="L24" i="4"/>
  <c r="F28" i="4"/>
  <c r="F26" i="4"/>
  <c r="F27" i="4"/>
  <c r="J28" i="4"/>
  <c r="J27" i="4"/>
  <c r="J26" i="4"/>
  <c r="N28" i="4"/>
  <c r="N27" i="4"/>
  <c r="N26" i="4"/>
  <c r="I8" i="4"/>
  <c r="I6" i="4"/>
  <c r="I7" i="4"/>
  <c r="E16" i="4"/>
  <c r="E14" i="4"/>
  <c r="E15" i="4"/>
  <c r="M14" i="4"/>
  <c r="M15" i="4"/>
  <c r="M16" i="4"/>
  <c r="E25" i="4"/>
  <c r="E19" i="4"/>
  <c r="E18" i="4"/>
  <c r="E20" i="4"/>
  <c r="E28" i="4"/>
  <c r="E27" i="4"/>
  <c r="E26" i="4"/>
  <c r="J8" i="4"/>
  <c r="J7" i="4"/>
  <c r="J6" i="4"/>
  <c r="G3" i="4"/>
  <c r="G6" i="4"/>
  <c r="G8" i="4"/>
  <c r="G7" i="4"/>
  <c r="K3" i="4"/>
  <c r="K8" i="4"/>
  <c r="K7" i="4"/>
  <c r="K6" i="4"/>
  <c r="E12" i="4"/>
  <c r="E11" i="4"/>
  <c r="E10" i="4"/>
  <c r="I10" i="4"/>
  <c r="I11" i="4"/>
  <c r="I12" i="4"/>
  <c r="M10" i="4"/>
  <c r="M11" i="4"/>
  <c r="M12" i="4"/>
  <c r="G15" i="4"/>
  <c r="G14" i="4"/>
  <c r="G16" i="4"/>
  <c r="K15" i="4"/>
  <c r="K16" i="4"/>
  <c r="K14" i="4"/>
  <c r="G20" i="4"/>
  <c r="G18" i="4"/>
  <c r="G25" i="4"/>
  <c r="G19" i="4"/>
  <c r="K18" i="4"/>
  <c r="K20" i="4"/>
  <c r="K25" i="4"/>
  <c r="K19" i="4"/>
  <c r="E22" i="4"/>
  <c r="E24" i="4"/>
  <c r="E23" i="4"/>
  <c r="I24" i="4"/>
  <c r="I22" i="4"/>
  <c r="I23" i="4"/>
  <c r="M22" i="4"/>
  <c r="M23" i="4"/>
  <c r="M24" i="4"/>
  <c r="G27" i="4"/>
  <c r="G26" i="4"/>
  <c r="G28" i="4"/>
  <c r="K27" i="4"/>
  <c r="K28" i="4"/>
  <c r="K26" i="4"/>
  <c r="M3" i="4"/>
  <c r="M7" i="4"/>
  <c r="M6" i="4"/>
  <c r="M8" i="4"/>
  <c r="K12" i="4"/>
  <c r="K11" i="4"/>
  <c r="K10" i="4"/>
  <c r="M25" i="4"/>
  <c r="M19" i="4"/>
  <c r="M18" i="4"/>
  <c r="M20" i="4"/>
  <c r="K23" i="4"/>
  <c r="K24" i="4"/>
  <c r="K22" i="4"/>
  <c r="M28" i="4"/>
  <c r="M26" i="4"/>
  <c r="M27" i="4"/>
  <c r="H3" i="4"/>
  <c r="H6" i="4"/>
  <c r="H8" i="4"/>
  <c r="H7" i="4"/>
  <c r="L3" i="4"/>
  <c r="L6" i="4"/>
  <c r="L8" i="4"/>
  <c r="L7" i="4"/>
  <c r="F10" i="4"/>
  <c r="F11" i="4"/>
  <c r="F12" i="4"/>
  <c r="J10" i="4"/>
  <c r="J12" i="4"/>
  <c r="J11" i="4"/>
  <c r="N12" i="4"/>
  <c r="N10" i="4"/>
  <c r="N11" i="4"/>
  <c r="H14" i="4"/>
  <c r="H15" i="4"/>
  <c r="H16" i="4"/>
  <c r="L14" i="4"/>
  <c r="L15" i="4"/>
  <c r="L16" i="4"/>
  <c r="H20" i="4"/>
  <c r="H25" i="4"/>
  <c r="H19" i="4"/>
  <c r="H18" i="4"/>
  <c r="L20" i="4"/>
  <c r="L18" i="4"/>
  <c r="L25" i="4"/>
  <c r="L19" i="4"/>
  <c r="F24" i="4"/>
  <c r="F23" i="4"/>
  <c r="F22" i="4"/>
  <c r="J24" i="4"/>
  <c r="J23" i="4"/>
  <c r="J22" i="4"/>
  <c r="N24" i="4"/>
  <c r="N22" i="4"/>
  <c r="N23" i="4"/>
  <c r="H26" i="4"/>
  <c r="H27" i="4"/>
  <c r="H28" i="4"/>
  <c r="L26" i="4"/>
  <c r="L27" i="4"/>
  <c r="L28" i="4"/>
  <c r="E3" i="4"/>
  <c r="I3" i="4"/>
  <c r="F3" i="4"/>
  <c r="J3" i="4"/>
  <c r="N3" i="4"/>
  <c r="J4" i="4" l="1"/>
  <c r="J5" i="4"/>
  <c r="K5" i="4"/>
  <c r="K4" i="4"/>
  <c r="L5" i="4"/>
  <c r="L4" i="4"/>
  <c r="H5" i="4"/>
  <c r="H4" i="4"/>
  <c r="N4" i="4"/>
  <c r="N5" i="4"/>
  <c r="B2" i="4"/>
  <c r="F4" i="4" s="1"/>
  <c r="F5" i="4" s="1"/>
  <c r="E30" i="4"/>
  <c r="I5" i="4"/>
  <c r="I4" i="4"/>
  <c r="M5" i="4"/>
  <c r="M4" i="4"/>
  <c r="G4" i="4" l="1"/>
  <c r="G5" i="4" s="1"/>
</calcChain>
</file>

<file path=xl/sharedStrings.xml><?xml version="1.0" encoding="utf-8"?>
<sst xmlns="http://schemas.openxmlformats.org/spreadsheetml/2006/main" count="286" uniqueCount="203">
  <si>
    <t>label</t>
  </si>
  <si>
    <t>POP</t>
  </si>
  <si>
    <t>LATPOP_D</t>
  </si>
  <si>
    <t>WHIPOP_D</t>
  </si>
  <si>
    <t>BLAPOP_D</t>
  </si>
  <si>
    <t>AMIPOP_D</t>
  </si>
  <si>
    <t>ASIPOP_D</t>
  </si>
  <si>
    <t>HPIPOP_D</t>
  </si>
  <si>
    <t>OTHPOP_D</t>
  </si>
  <si>
    <t>MMRPOP_D</t>
  </si>
  <si>
    <t>VAP</t>
  </si>
  <si>
    <t>LATVAP_D</t>
  </si>
  <si>
    <t>WHIVAP_D</t>
  </si>
  <si>
    <t>BLAVAP_D</t>
  </si>
  <si>
    <t>AMIVAP_D</t>
  </si>
  <si>
    <t>ASIVAP_D</t>
  </si>
  <si>
    <t>HPIVAP_D</t>
  </si>
  <si>
    <t>OTHVAP_D</t>
  </si>
  <si>
    <t>MMRVAP_D</t>
  </si>
  <si>
    <t>tcvap_D13</t>
  </si>
  <si>
    <t>lcvap_D13</t>
  </si>
  <si>
    <t>wcvap_D13</t>
  </si>
  <si>
    <t>bcvap_D13</t>
  </si>
  <si>
    <t>acvap_D13</t>
  </si>
  <si>
    <t>aocvap_D13</t>
  </si>
  <si>
    <t>bg</t>
  </si>
  <si>
    <t>060590014041</t>
  </si>
  <si>
    <t>060590015034</t>
  </si>
  <si>
    <t>060590015051</t>
  </si>
  <si>
    <t>060590015052</t>
  </si>
  <si>
    <t>060590015053</t>
  </si>
  <si>
    <t>060590015054</t>
  </si>
  <si>
    <t>060590016011</t>
  </si>
  <si>
    <t>060590016012</t>
  </si>
  <si>
    <t>060590016013</t>
  </si>
  <si>
    <t>060590016014</t>
  </si>
  <si>
    <t>060590016015</t>
  </si>
  <si>
    <t>060590016016</t>
  </si>
  <si>
    <t>060590016021</t>
  </si>
  <si>
    <t>060590016022</t>
  </si>
  <si>
    <t>060590016023</t>
  </si>
  <si>
    <t>060590016024</t>
  </si>
  <si>
    <t>060590016025</t>
  </si>
  <si>
    <t>060590017041</t>
  </si>
  <si>
    <t>060590017042</t>
  </si>
  <si>
    <t>060590017043</t>
  </si>
  <si>
    <t>060590017053</t>
  </si>
  <si>
    <t>060590017061</t>
  </si>
  <si>
    <t>060590017062</t>
  </si>
  <si>
    <t>060590017063</t>
  </si>
  <si>
    <t>060590017064</t>
  </si>
  <si>
    <t>060590017072</t>
  </si>
  <si>
    <t>060590017073</t>
  </si>
  <si>
    <t>060590017074</t>
  </si>
  <si>
    <t>060590017083</t>
  </si>
  <si>
    <t>060590018011</t>
  </si>
  <si>
    <t>060590018012</t>
  </si>
  <si>
    <t>060590018013</t>
  </si>
  <si>
    <t>060590018014</t>
  </si>
  <si>
    <t>060590018021</t>
  </si>
  <si>
    <t>060590018022</t>
  </si>
  <si>
    <t>060590018023</t>
  </si>
  <si>
    <t>060590018024</t>
  </si>
  <si>
    <t>060590018025</t>
  </si>
  <si>
    <t>060590019011</t>
  </si>
  <si>
    <t>060590019012</t>
  </si>
  <si>
    <t>060590019021</t>
  </si>
  <si>
    <t>060590019022</t>
  </si>
  <si>
    <t>060590019031</t>
  </si>
  <si>
    <t>060590019032</t>
  </si>
  <si>
    <t>060590110001</t>
  </si>
  <si>
    <t>060590110002</t>
  </si>
  <si>
    <t>060590110003</t>
  </si>
  <si>
    <t>060590110004</t>
  </si>
  <si>
    <t>060590110005</t>
  </si>
  <si>
    <t>060590110006</t>
  </si>
  <si>
    <t>060590111011</t>
  </si>
  <si>
    <t>060590111012</t>
  </si>
  <si>
    <t>060590111021</t>
  </si>
  <si>
    <t>060590111022</t>
  </si>
  <si>
    <t>060590111023</t>
  </si>
  <si>
    <t>060590112001</t>
  </si>
  <si>
    <t>060590112002</t>
  </si>
  <si>
    <t>060590112003</t>
  </si>
  <si>
    <t>060590112004</t>
  </si>
  <si>
    <t>060590113001</t>
  </si>
  <si>
    <t>060590113002</t>
  </si>
  <si>
    <t>060590113003</t>
  </si>
  <si>
    <t>060590114011</t>
  </si>
  <si>
    <t>060590114012</t>
  </si>
  <si>
    <t>060590114021</t>
  </si>
  <si>
    <t>060590114022</t>
  </si>
  <si>
    <t>060590114031</t>
  </si>
  <si>
    <t>060590114032</t>
  </si>
  <si>
    <t>060590114033</t>
  </si>
  <si>
    <t>060590114034</t>
  </si>
  <si>
    <t>060590114035</t>
  </si>
  <si>
    <t>060590115021</t>
  </si>
  <si>
    <t>060590115022</t>
  </si>
  <si>
    <t>060590115023</t>
  </si>
  <si>
    <t>060590115031</t>
  </si>
  <si>
    <t>060590115032</t>
  </si>
  <si>
    <t>060590115041</t>
  </si>
  <si>
    <t>060590115042</t>
  </si>
  <si>
    <t>060590115043</t>
  </si>
  <si>
    <t>060590115044</t>
  </si>
  <si>
    <t>060590115045</t>
  </si>
  <si>
    <t>060590116011</t>
  </si>
  <si>
    <t>060590116012</t>
  </si>
  <si>
    <t>060590116013</t>
  </si>
  <si>
    <t>060590116014</t>
  </si>
  <si>
    <t>060590116015</t>
  </si>
  <si>
    <t>060590116016</t>
  </si>
  <si>
    <t>060590116021</t>
  </si>
  <si>
    <t>060590116022</t>
  </si>
  <si>
    <t>060590116023</t>
  </si>
  <si>
    <t>060590117071</t>
  </si>
  <si>
    <t>060590117072</t>
  </si>
  <si>
    <t>060590117073</t>
  </si>
  <si>
    <t>060590117081</t>
  </si>
  <si>
    <t>060590117082</t>
  </si>
  <si>
    <t>060590117083</t>
  </si>
  <si>
    <t>060590117112</t>
  </si>
  <si>
    <t>060590117113</t>
  </si>
  <si>
    <t>060590117114</t>
  </si>
  <si>
    <t>060590117115</t>
  </si>
  <si>
    <t>060590117122</t>
  </si>
  <si>
    <t>060590867011</t>
  </si>
  <si>
    <t>060590867012</t>
  </si>
  <si>
    <t>060590868011</t>
  </si>
  <si>
    <t>060590868021</t>
  </si>
  <si>
    <t>060591104011</t>
  </si>
  <si>
    <t>060591106044</t>
  </si>
  <si>
    <t>District</t>
  </si>
  <si>
    <t>City</t>
  </si>
  <si>
    <t>Total</t>
  </si>
  <si>
    <t>Population</t>
  </si>
  <si>
    <t>Deviation</t>
  </si>
  <si>
    <t>% Deviation</t>
  </si>
  <si>
    <t>Latino</t>
  </si>
  <si>
    <t>Asian</t>
  </si>
  <si>
    <t>White</t>
  </si>
  <si>
    <t>Voting Age Pop.</t>
  </si>
  <si>
    <t>Citizen Voting Age Pop D13</t>
  </si>
  <si>
    <t>2015 Registered Voters</t>
  </si>
  <si>
    <t>Spanish Surname</t>
  </si>
  <si>
    <t>Asian Surname</t>
  </si>
  <si>
    <t>Nov 2014 Voters</t>
  </si>
  <si>
    <t>Turnout</t>
  </si>
  <si>
    <t>Nov 2012 Voters</t>
  </si>
  <si>
    <t>Districts</t>
  </si>
  <si>
    <t>Ideal</t>
  </si>
  <si>
    <t>Plan Name:</t>
  </si>
  <si>
    <t># of Districts:</t>
  </si>
  <si>
    <t>Comments:</t>
  </si>
  <si>
    <t>This is a test Plan</t>
  </si>
  <si>
    <t>Contact Info</t>
  </si>
  <si>
    <t>Name</t>
  </si>
  <si>
    <t>Organization</t>
  </si>
  <si>
    <t>e-mail</t>
  </si>
  <si>
    <t>Phone</t>
  </si>
  <si>
    <t>totreg</t>
  </si>
  <si>
    <t>ssnreg</t>
  </si>
  <si>
    <t>asnreg</t>
  </si>
  <si>
    <t>vsnreg</t>
  </si>
  <si>
    <t>csnreg</t>
  </si>
  <si>
    <t>ksnreg</t>
  </si>
  <si>
    <t>jsnreg</t>
  </si>
  <si>
    <t>fsnreg</t>
  </si>
  <si>
    <t>isnreg</t>
  </si>
  <si>
    <t>totv12</t>
  </si>
  <si>
    <t>ssnv12</t>
  </si>
  <si>
    <t>asnv12</t>
  </si>
  <si>
    <t>vsnv12</t>
  </si>
  <si>
    <t>csnv12</t>
  </si>
  <si>
    <t>ksnv12</t>
  </si>
  <si>
    <t>jsnv12</t>
  </si>
  <si>
    <t>fsnv12</t>
  </si>
  <si>
    <t>isnv12</t>
  </si>
  <si>
    <t>totv14</t>
  </si>
  <si>
    <t>ssnv14</t>
  </si>
  <si>
    <t>asnv14</t>
  </si>
  <si>
    <t>vsnv14</t>
  </si>
  <si>
    <t>csnv14</t>
  </si>
  <si>
    <t>ksnv14</t>
  </si>
  <si>
    <t>jsnv14</t>
  </si>
  <si>
    <t>fsnv14</t>
  </si>
  <si>
    <t>isnv14</t>
  </si>
  <si>
    <t>Vietnamese Surname</t>
  </si>
  <si>
    <t>-</t>
  </si>
  <si>
    <t>Unassigned</t>
  </si>
  <si>
    <t>CVAP</t>
  </si>
  <si>
    <t>Reg</t>
  </si>
  <si>
    <t>%White</t>
  </si>
  <si>
    <t>%Asian</t>
  </si>
  <si>
    <t>%Latino</t>
  </si>
  <si>
    <t>Vot12</t>
  </si>
  <si>
    <t>%SSN</t>
  </si>
  <si>
    <t>%ASN</t>
  </si>
  <si>
    <t>%VSN</t>
  </si>
  <si>
    <t>Vot14</t>
  </si>
  <si>
    <t>Pop</t>
  </si>
  <si>
    <t>TEST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</si>
</sst>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1"/>
      <name val="Garamond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1">
    <xf numFmtId="0" fontId="0" fillId="0" borderId="0" xfId="0"/>
    <xf numFmtId="164" fontId="3" fillId="0" borderId="0" xfId="1" applyNumberFormat="1" applyFont="1" applyBorder="1" applyProtection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3" xfId="0" applyNumberFormat="1" applyFont="1" applyBorder="1" applyAlignment="1">
      <alignment horizontal="right" indent="2"/>
    </xf>
    <xf numFmtId="0" fontId="4" fillId="0" borderId="8" xfId="0" applyFont="1" applyBorder="1"/>
    <xf numFmtId="0" fontId="4" fillId="0" borderId="0" xfId="0" applyFont="1" applyBorder="1"/>
    <xf numFmtId="1" fontId="4" fillId="0" borderId="9" xfId="0" applyNumberFormat="1" applyFont="1" applyBorder="1" applyAlignment="1">
      <alignment horizontal="right" indent="2"/>
    </xf>
    <xf numFmtId="165" fontId="4" fillId="0" borderId="9" xfId="2" applyNumberFormat="1" applyFont="1" applyBorder="1" applyAlignment="1">
      <alignment horizontal="right" indent="2"/>
    </xf>
    <xf numFmtId="0" fontId="4" fillId="0" borderId="5" xfId="0" applyFont="1" applyFill="1" applyBorder="1"/>
    <xf numFmtId="165" fontId="4" fillId="0" borderId="6" xfId="2" applyNumberFormat="1" applyFont="1" applyBorder="1" applyAlignment="1">
      <alignment horizontal="right" indent="2"/>
    </xf>
    <xf numFmtId="0" fontId="4" fillId="0" borderId="2" xfId="0" applyFont="1" applyFill="1" applyBorder="1"/>
    <xf numFmtId="165" fontId="4" fillId="0" borderId="3" xfId="2" applyNumberFormat="1" applyFont="1" applyBorder="1" applyAlignment="1">
      <alignment horizontal="right" indent="2"/>
    </xf>
    <xf numFmtId="0" fontId="4" fillId="0" borderId="0" xfId="0" applyFont="1" applyFill="1" applyBorder="1"/>
    <xf numFmtId="0" fontId="0" fillId="0" borderId="0" xfId="0" applyAlignment="1">
      <alignment wrapText="1"/>
    </xf>
    <xf numFmtId="0" fontId="1" fillId="0" borderId="0" xfId="0" applyFont="1"/>
    <xf numFmtId="0" fontId="5" fillId="0" borderId="1" xfId="0" applyFont="1" applyBorder="1"/>
    <xf numFmtId="0" fontId="5" fillId="0" borderId="8" xfId="0" applyFont="1" applyBorder="1"/>
    <xf numFmtId="0" fontId="0" fillId="0" borderId="0" xfId="0" applyProtection="1">
      <protection locked="0"/>
    </xf>
    <xf numFmtId="0" fontId="0" fillId="0" borderId="0" xfId="0" quotePrefix="1" applyNumberFormat="1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4" fillId="0" borderId="2" xfId="0" applyFont="1" applyBorder="1" applyAlignment="1"/>
    <xf numFmtId="0" fontId="4" fillId="0" borderId="7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quotePrefix="1" applyFont="1" applyBorder="1"/>
    <xf numFmtId="1" fontId="0" fillId="0" borderId="0" xfId="0" applyNumberForma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Fill="1" applyBorder="1"/>
    <xf numFmtId="0" fontId="4" fillId="0" borderId="10" xfId="0" applyFont="1" applyFill="1" applyBorder="1"/>
    <xf numFmtId="0" fontId="4" fillId="0" borderId="12" xfId="0" applyFont="1" applyBorder="1"/>
    <xf numFmtId="0" fontId="4" fillId="0" borderId="11" xfId="0" applyFont="1" applyFill="1" applyBorder="1"/>
    <xf numFmtId="0" fontId="4" fillId="0" borderId="0" xfId="0" applyFont="1" applyProtection="1">
      <protection locked="0"/>
    </xf>
    <xf numFmtId="0" fontId="4" fillId="0" borderId="0" xfId="0" quotePrefix="1" applyNumberFormat="1" applyFont="1" applyProtection="1"/>
    <xf numFmtId="0" fontId="4" fillId="0" borderId="0" xfId="0" applyFont="1"/>
    <xf numFmtId="0" fontId="4" fillId="2" borderId="0" xfId="0" applyFont="1" applyFill="1" applyProtection="1">
      <protection locked="0"/>
    </xf>
    <xf numFmtId="0" fontId="4" fillId="0" borderId="0" xfId="0" applyFont="1" applyProtection="1"/>
    <xf numFmtId="165" fontId="4" fillId="0" borderId="0" xfId="2" applyNumberFormat="1" applyFont="1" applyBorder="1"/>
    <xf numFmtId="165" fontId="4" fillId="0" borderId="13" xfId="2" applyNumberFormat="1" applyFont="1" applyBorder="1"/>
    <xf numFmtId="165" fontId="4" fillId="0" borderId="5" xfId="2" applyNumberFormat="1" applyFont="1" applyBorder="1"/>
    <xf numFmtId="165" fontId="4" fillId="0" borderId="14" xfId="2" applyNumberFormat="1" applyFont="1" applyBorder="1"/>
    <xf numFmtId="1" fontId="4" fillId="0" borderId="8" xfId="0" applyNumberFormat="1" applyFont="1" applyBorder="1"/>
    <xf numFmtId="1" fontId="4" fillId="0" borderId="4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3" sqref="B13"/>
    </sheetView>
  </sheetViews>
  <sheetFormatPr defaultRowHeight="12.6" x14ac:dyDescent="0.25"/>
  <cols>
    <col min="1" max="1" width="23.44140625" customWidth="1"/>
    <col min="2" max="2" width="18.33203125" customWidth="1"/>
    <col min="3" max="5" width="13.109375" customWidth="1"/>
  </cols>
  <sheetData>
    <row r="1" spans="1:7" x14ac:dyDescent="0.25">
      <c r="A1" s="19" t="s">
        <v>152</v>
      </c>
      <c r="B1" s="24" t="s">
        <v>202</v>
      </c>
    </row>
    <row r="2" spans="1:7" x14ac:dyDescent="0.25">
      <c r="A2" s="19" t="s">
        <v>153</v>
      </c>
      <c r="B2" s="24">
        <v>5</v>
      </c>
    </row>
    <row r="3" spans="1:7" x14ac:dyDescent="0.25">
      <c r="A3" s="19"/>
    </row>
    <row r="4" spans="1:7" x14ac:dyDescent="0.25">
      <c r="A4" s="19" t="s">
        <v>154</v>
      </c>
      <c r="B4" s="26" t="s">
        <v>155</v>
      </c>
      <c r="C4" s="26"/>
      <c r="D4" s="26"/>
      <c r="E4" s="26"/>
      <c r="F4" s="26"/>
      <c r="G4" s="26"/>
    </row>
    <row r="5" spans="1:7" x14ac:dyDescent="0.25">
      <c r="B5" s="26"/>
      <c r="C5" s="26"/>
      <c r="D5" s="26"/>
      <c r="E5" s="26"/>
      <c r="F5" s="26"/>
      <c r="G5" s="26"/>
    </row>
    <row r="6" spans="1:7" x14ac:dyDescent="0.25">
      <c r="B6" s="26"/>
      <c r="C6" s="26"/>
      <c r="D6" s="26"/>
      <c r="E6" s="26"/>
      <c r="F6" s="26"/>
      <c r="G6" s="26"/>
    </row>
    <row r="7" spans="1:7" x14ac:dyDescent="0.25">
      <c r="B7" s="26"/>
      <c r="C7" s="26"/>
      <c r="D7" s="26"/>
      <c r="E7" s="26"/>
      <c r="F7" s="26"/>
      <c r="G7" s="26"/>
    </row>
    <row r="8" spans="1:7" x14ac:dyDescent="0.25">
      <c r="B8" s="26"/>
      <c r="C8" s="26"/>
      <c r="D8" s="26"/>
      <c r="E8" s="26"/>
      <c r="F8" s="26"/>
      <c r="G8" s="26"/>
    </row>
    <row r="9" spans="1:7" x14ac:dyDescent="0.25">
      <c r="B9" s="26"/>
      <c r="C9" s="26"/>
      <c r="D9" s="26"/>
      <c r="E9" s="26"/>
      <c r="F9" s="26"/>
      <c r="G9" s="26"/>
    </row>
    <row r="10" spans="1:7" x14ac:dyDescent="0.25">
      <c r="B10" s="26"/>
      <c r="C10" s="26"/>
      <c r="D10" s="26"/>
      <c r="E10" s="26"/>
      <c r="F10" s="26"/>
      <c r="G10" s="26"/>
    </row>
    <row r="11" spans="1:7" x14ac:dyDescent="0.25">
      <c r="B11" s="26"/>
      <c r="C11" s="26"/>
      <c r="D11" s="26"/>
      <c r="E11" s="26"/>
      <c r="F11" s="26"/>
      <c r="G11" s="26"/>
    </row>
    <row r="12" spans="1:7" x14ac:dyDescent="0.25">
      <c r="B12" s="26"/>
      <c r="C12" s="26"/>
      <c r="D12" s="26"/>
      <c r="E12" s="26"/>
      <c r="F12" s="26"/>
      <c r="G12" s="26"/>
    </row>
    <row r="14" spans="1:7" x14ac:dyDescent="0.25">
      <c r="A14" s="19" t="s">
        <v>156</v>
      </c>
      <c r="B14" s="19" t="s">
        <v>157</v>
      </c>
      <c r="C14" s="19" t="s">
        <v>158</v>
      </c>
      <c r="D14" s="19" t="s">
        <v>159</v>
      </c>
      <c r="E14" s="19" t="s">
        <v>160</v>
      </c>
    </row>
    <row r="15" spans="1:7" s="18" customFormat="1" ht="19.95" customHeight="1" x14ac:dyDescent="0.25">
      <c r="B15" s="25"/>
      <c r="C15" s="25"/>
      <c r="D15" s="25"/>
      <c r="E15" s="25"/>
    </row>
  </sheetData>
  <sheetProtection algorithmName="SHA-512" hashValue="OnN5kwWsGCgi0O1yK7LGaNEtEBhMr7tpmPUCNR7e5dXLDTmQWx0ui+lzLX9UOgu4rC3+cyfwZxjWyAdx2X2fhQ==" saltValue="dotch2sOjVoMBe9tjaq3bg==" spinCount="100000" sheet="1" objects="1" scenarios="1"/>
  <mergeCells count="1">
    <mergeCell ref="B4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8"/>
  <sheetViews>
    <sheetView workbookViewId="0">
      <pane ySplit="1" topLeftCell="A2" activePane="bottomLeft" state="frozen"/>
      <selection pane="bottomLeft" activeCell="B20" sqref="B20"/>
    </sheetView>
  </sheetViews>
  <sheetFormatPr defaultRowHeight="13.8" x14ac:dyDescent="0.3"/>
  <cols>
    <col min="1" max="1" width="8.88671875" style="40"/>
    <col min="2" max="2" width="8.88671875" style="44"/>
    <col min="3" max="17" width="0" style="44" hidden="1" customWidth="1"/>
    <col min="18" max="54" width="8.88671875" style="44" hidden="1" customWidth="1"/>
    <col min="55" max="57" width="8.88671875" style="42" hidden="1" customWidth="1"/>
    <col min="58" max="69" width="8.88671875" style="42" customWidth="1"/>
    <col min="70" max="16384" width="8.88671875" style="42"/>
  </cols>
  <sheetData>
    <row r="1" spans="1:82" x14ac:dyDescent="0.3">
      <c r="A1" s="40" t="s">
        <v>133</v>
      </c>
      <c r="B1" s="41" t="s">
        <v>0</v>
      </c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11</v>
      </c>
      <c r="N1" s="41" t="s">
        <v>12</v>
      </c>
      <c r="O1" s="41" t="s">
        <v>13</v>
      </c>
      <c r="P1" s="41" t="s">
        <v>14</v>
      </c>
      <c r="Q1" s="41" t="s">
        <v>15</v>
      </c>
      <c r="R1" s="41" t="s">
        <v>16</v>
      </c>
      <c r="S1" s="41" t="s">
        <v>17</v>
      </c>
      <c r="T1" s="41" t="s">
        <v>18</v>
      </c>
      <c r="U1" s="41" t="s">
        <v>19</v>
      </c>
      <c r="V1" s="41" t="s">
        <v>20</v>
      </c>
      <c r="W1" s="41" t="s">
        <v>21</v>
      </c>
      <c r="X1" s="41" t="s">
        <v>22</v>
      </c>
      <c r="Y1" s="41" t="s">
        <v>23</v>
      </c>
      <c r="Z1" s="41" t="s">
        <v>24</v>
      </c>
      <c r="AA1" s="41" t="s">
        <v>161</v>
      </c>
      <c r="AB1" s="41" t="s">
        <v>162</v>
      </c>
      <c r="AC1" s="41" t="s">
        <v>163</v>
      </c>
      <c r="AD1" s="41" t="s">
        <v>164</v>
      </c>
      <c r="AE1" s="41" t="s">
        <v>165</v>
      </c>
      <c r="AF1" s="41" t="s">
        <v>166</v>
      </c>
      <c r="AG1" s="41" t="s">
        <v>167</v>
      </c>
      <c r="AH1" s="41" t="s">
        <v>168</v>
      </c>
      <c r="AI1" s="41" t="s">
        <v>169</v>
      </c>
      <c r="AJ1" s="41" t="s">
        <v>170</v>
      </c>
      <c r="AK1" s="41" t="s">
        <v>171</v>
      </c>
      <c r="AL1" s="41" t="s">
        <v>172</v>
      </c>
      <c r="AM1" s="41" t="s">
        <v>173</v>
      </c>
      <c r="AN1" s="41" t="s">
        <v>174</v>
      </c>
      <c r="AO1" s="41" t="s">
        <v>175</v>
      </c>
      <c r="AP1" s="41" t="s">
        <v>176</v>
      </c>
      <c r="AQ1" s="41" t="s">
        <v>177</v>
      </c>
      <c r="AR1" s="41" t="s">
        <v>178</v>
      </c>
      <c r="AS1" s="41" t="s">
        <v>179</v>
      </c>
      <c r="AT1" s="41" t="s">
        <v>180</v>
      </c>
      <c r="AU1" s="41" t="s">
        <v>181</v>
      </c>
      <c r="AV1" s="41" t="s">
        <v>182</v>
      </c>
      <c r="AW1" s="41" t="s">
        <v>183</v>
      </c>
      <c r="AX1" s="41" t="s">
        <v>184</v>
      </c>
      <c r="AY1" s="41" t="s">
        <v>185</v>
      </c>
      <c r="AZ1" s="41" t="s">
        <v>186</v>
      </c>
      <c r="BA1" s="41" t="s">
        <v>187</v>
      </c>
      <c r="BB1" s="41" t="s">
        <v>25</v>
      </c>
      <c r="BF1" s="34" t="s">
        <v>201</v>
      </c>
      <c r="BG1" s="35" t="s">
        <v>193</v>
      </c>
      <c r="BH1" s="35" t="s">
        <v>194</v>
      </c>
      <c r="BI1" s="36" t="s">
        <v>195</v>
      </c>
      <c r="BJ1" s="37" t="s">
        <v>10</v>
      </c>
      <c r="BK1" s="35" t="s">
        <v>193</v>
      </c>
      <c r="BL1" s="35" t="s">
        <v>194</v>
      </c>
      <c r="BM1" s="36" t="s">
        <v>195</v>
      </c>
      <c r="BN1" s="37" t="s">
        <v>191</v>
      </c>
      <c r="BO1" s="35" t="s">
        <v>193</v>
      </c>
      <c r="BP1" s="35" t="s">
        <v>194</v>
      </c>
      <c r="BQ1" s="36" t="s">
        <v>195</v>
      </c>
      <c r="BR1" s="37" t="s">
        <v>192</v>
      </c>
      <c r="BS1" s="35" t="s">
        <v>197</v>
      </c>
      <c r="BT1" s="35" t="s">
        <v>198</v>
      </c>
      <c r="BU1" s="38" t="s">
        <v>199</v>
      </c>
      <c r="BV1" s="34" t="s">
        <v>196</v>
      </c>
      <c r="BW1" s="35" t="s">
        <v>197</v>
      </c>
      <c r="BX1" s="35" t="s">
        <v>198</v>
      </c>
      <c r="BY1" s="38" t="s">
        <v>199</v>
      </c>
      <c r="BZ1" s="34" t="s">
        <v>200</v>
      </c>
      <c r="CA1" s="39" t="s">
        <v>148</v>
      </c>
      <c r="CB1" s="35" t="s">
        <v>197</v>
      </c>
      <c r="CC1" s="35" t="s">
        <v>198</v>
      </c>
      <c r="CD1" s="38" t="s">
        <v>199</v>
      </c>
    </row>
    <row r="2" spans="1:82" x14ac:dyDescent="0.3">
      <c r="A2" s="43"/>
      <c r="B2" s="41">
        <v>1</v>
      </c>
      <c r="C2" s="41">
        <v>275</v>
      </c>
      <c r="D2" s="41">
        <v>151</v>
      </c>
      <c r="E2" s="41">
        <v>58</v>
      </c>
      <c r="F2" s="41">
        <v>1</v>
      </c>
      <c r="G2" s="41">
        <v>0</v>
      </c>
      <c r="H2" s="41">
        <v>62</v>
      </c>
      <c r="I2" s="41">
        <v>0</v>
      </c>
      <c r="J2" s="41">
        <v>0</v>
      </c>
      <c r="K2" s="41">
        <v>3</v>
      </c>
      <c r="L2" s="41">
        <v>203</v>
      </c>
      <c r="M2" s="41">
        <v>98</v>
      </c>
      <c r="N2" s="41">
        <v>56</v>
      </c>
      <c r="O2" s="41">
        <v>1</v>
      </c>
      <c r="P2" s="41">
        <v>0</v>
      </c>
      <c r="Q2" s="41">
        <v>48</v>
      </c>
      <c r="R2" s="41">
        <v>0</v>
      </c>
      <c r="S2" s="41">
        <v>0</v>
      </c>
      <c r="T2" s="41">
        <v>0</v>
      </c>
      <c r="U2" s="41">
        <v>193.10116443230399</v>
      </c>
      <c r="V2" s="41">
        <v>69.324758842443742</v>
      </c>
      <c r="W2" s="41">
        <v>69.411764705882348</v>
      </c>
      <c r="X2" s="41">
        <v>0</v>
      </c>
      <c r="Y2" s="41">
        <v>54.364640883977913</v>
      </c>
      <c r="Z2" s="41">
        <v>0</v>
      </c>
      <c r="AA2" s="41">
        <v>110</v>
      </c>
      <c r="AB2" s="41">
        <v>41</v>
      </c>
      <c r="AC2" s="41">
        <v>19</v>
      </c>
      <c r="AD2" s="41">
        <v>18</v>
      </c>
      <c r="AE2" s="41">
        <v>0</v>
      </c>
      <c r="AF2" s="41">
        <v>0</v>
      </c>
      <c r="AG2" s="41">
        <v>0</v>
      </c>
      <c r="AH2" s="41">
        <v>1</v>
      </c>
      <c r="AI2" s="41">
        <v>0</v>
      </c>
      <c r="AJ2" s="41">
        <v>83</v>
      </c>
      <c r="AK2" s="41">
        <v>31</v>
      </c>
      <c r="AL2" s="41">
        <v>12</v>
      </c>
      <c r="AM2" s="41">
        <v>11</v>
      </c>
      <c r="AN2" s="41">
        <v>0</v>
      </c>
      <c r="AO2" s="41">
        <v>0</v>
      </c>
      <c r="AP2" s="41">
        <v>0</v>
      </c>
      <c r="AQ2" s="41">
        <v>1</v>
      </c>
      <c r="AR2" s="41">
        <v>0</v>
      </c>
      <c r="AS2" s="41">
        <v>49</v>
      </c>
      <c r="AT2" s="41">
        <v>21</v>
      </c>
      <c r="AU2" s="41">
        <v>8</v>
      </c>
      <c r="AV2" s="41">
        <v>7</v>
      </c>
      <c r="AW2" s="41">
        <v>0</v>
      </c>
      <c r="AX2" s="41">
        <v>0</v>
      </c>
      <c r="AY2" s="41">
        <v>0</v>
      </c>
      <c r="AZ2" s="41">
        <v>1</v>
      </c>
      <c r="BA2" s="41">
        <v>0</v>
      </c>
      <c r="BB2" s="41" t="s">
        <v>26</v>
      </c>
      <c r="BF2" s="9">
        <f>C2</f>
        <v>275</v>
      </c>
      <c r="BG2" s="45">
        <f>E2/$C2</f>
        <v>0.21090909090909091</v>
      </c>
      <c r="BH2" s="45">
        <f>H2/$C2</f>
        <v>0.22545454545454546</v>
      </c>
      <c r="BI2" s="46">
        <f>D2/$C2</f>
        <v>0.54909090909090907</v>
      </c>
      <c r="BJ2" s="9">
        <f>L2</f>
        <v>203</v>
      </c>
      <c r="BK2" s="45">
        <f>N2/$L2</f>
        <v>0.27586206896551724</v>
      </c>
      <c r="BL2" s="45">
        <f>P2/$L2</f>
        <v>0</v>
      </c>
      <c r="BM2" s="46">
        <f>M2/$L2</f>
        <v>0.48275862068965519</v>
      </c>
      <c r="BN2" s="49">
        <f>U2</f>
        <v>193.10116443230399</v>
      </c>
      <c r="BO2" s="45">
        <f>W2/$U2</f>
        <v>0.35945803283965294</v>
      </c>
      <c r="BP2" s="45">
        <f>Y2/$U2</f>
        <v>0.28153450572814476</v>
      </c>
      <c r="BQ2" s="46">
        <f>V2/$U2</f>
        <v>0.35900746143220236</v>
      </c>
      <c r="BR2" s="9">
        <f>AA2</f>
        <v>110</v>
      </c>
      <c r="BS2" s="45">
        <f>AB2/$AA2</f>
        <v>0.37272727272727274</v>
      </c>
      <c r="BT2" s="45">
        <f t="shared" ref="BT2:BU2" si="0">AC2/$AA2</f>
        <v>0.17272727272727273</v>
      </c>
      <c r="BU2" s="46">
        <f t="shared" si="0"/>
        <v>0.16363636363636364</v>
      </c>
      <c r="BV2" s="9">
        <f>AJ2</f>
        <v>83</v>
      </c>
      <c r="BW2" s="45">
        <f>AK2/$AJ2</f>
        <v>0.37349397590361444</v>
      </c>
      <c r="BX2" s="45">
        <f t="shared" ref="BX2:BY2" si="1">AL2/$AJ2</f>
        <v>0.14457831325301204</v>
      </c>
      <c r="BY2" s="46">
        <f t="shared" si="1"/>
        <v>0.13253012048192772</v>
      </c>
      <c r="BZ2" s="9">
        <f>AS2</f>
        <v>49</v>
      </c>
      <c r="CA2" s="45">
        <f>AS2/$AA2</f>
        <v>0.44545454545454544</v>
      </c>
      <c r="CB2" s="45">
        <f>AT2/$AS2</f>
        <v>0.42857142857142855</v>
      </c>
      <c r="CC2" s="45">
        <f t="shared" ref="CC2:CD2" si="2">AU2/$AS2</f>
        <v>0.16326530612244897</v>
      </c>
      <c r="CD2" s="46">
        <f t="shared" si="2"/>
        <v>0.14285714285714285</v>
      </c>
    </row>
    <row r="3" spans="1:82" x14ac:dyDescent="0.3">
      <c r="A3" s="43"/>
      <c r="B3" s="41">
        <v>2</v>
      </c>
      <c r="C3" s="41">
        <v>2275</v>
      </c>
      <c r="D3" s="41">
        <v>1589</v>
      </c>
      <c r="E3" s="41">
        <v>233</v>
      </c>
      <c r="F3" s="41">
        <v>40</v>
      </c>
      <c r="G3" s="41">
        <v>4</v>
      </c>
      <c r="H3" s="41">
        <v>392</v>
      </c>
      <c r="I3" s="41">
        <v>12</v>
      </c>
      <c r="J3" s="41">
        <v>2</v>
      </c>
      <c r="K3" s="41">
        <v>3</v>
      </c>
      <c r="L3" s="41">
        <v>1540</v>
      </c>
      <c r="M3" s="41">
        <v>1003</v>
      </c>
      <c r="N3" s="41">
        <v>199</v>
      </c>
      <c r="O3" s="41">
        <v>33</v>
      </c>
      <c r="P3" s="41">
        <v>2</v>
      </c>
      <c r="Q3" s="41">
        <v>295</v>
      </c>
      <c r="R3" s="41">
        <v>5</v>
      </c>
      <c r="S3" s="41">
        <v>0</v>
      </c>
      <c r="T3" s="41">
        <v>3</v>
      </c>
      <c r="U3" s="41">
        <v>1045</v>
      </c>
      <c r="V3" s="41">
        <v>275</v>
      </c>
      <c r="W3" s="41">
        <v>305</v>
      </c>
      <c r="X3" s="41">
        <v>0</v>
      </c>
      <c r="Y3" s="41">
        <v>470</v>
      </c>
      <c r="Z3" s="41">
        <v>0</v>
      </c>
      <c r="AA3" s="41">
        <v>601</v>
      </c>
      <c r="AB3" s="41">
        <v>280</v>
      </c>
      <c r="AC3" s="41">
        <v>154</v>
      </c>
      <c r="AD3" s="41">
        <v>108</v>
      </c>
      <c r="AE3" s="41">
        <v>20</v>
      </c>
      <c r="AF3" s="41">
        <v>3</v>
      </c>
      <c r="AG3" s="41">
        <v>2</v>
      </c>
      <c r="AH3" s="41">
        <v>19</v>
      </c>
      <c r="AI3" s="41">
        <v>2</v>
      </c>
      <c r="AJ3" s="41">
        <v>340</v>
      </c>
      <c r="AK3" s="41">
        <v>140</v>
      </c>
      <c r="AL3" s="41">
        <v>102</v>
      </c>
      <c r="AM3" s="41">
        <v>73</v>
      </c>
      <c r="AN3" s="41">
        <v>16</v>
      </c>
      <c r="AO3" s="41">
        <v>2</v>
      </c>
      <c r="AP3" s="41">
        <v>1</v>
      </c>
      <c r="AQ3" s="41">
        <v>8</v>
      </c>
      <c r="AR3" s="41">
        <v>2</v>
      </c>
      <c r="AS3" s="41">
        <v>195</v>
      </c>
      <c r="AT3" s="41">
        <v>54</v>
      </c>
      <c r="AU3" s="41">
        <v>73</v>
      </c>
      <c r="AV3" s="41">
        <v>57</v>
      </c>
      <c r="AW3" s="41">
        <v>10</v>
      </c>
      <c r="AX3" s="41">
        <v>1</v>
      </c>
      <c r="AY3" s="41">
        <v>0</v>
      </c>
      <c r="AZ3" s="41">
        <v>5</v>
      </c>
      <c r="BA3" s="41">
        <v>0</v>
      </c>
      <c r="BB3" s="41" t="s">
        <v>27</v>
      </c>
      <c r="BF3" s="9">
        <f t="shared" ref="BF3:BF66" si="3">C3</f>
        <v>2275</v>
      </c>
      <c r="BG3" s="45">
        <f t="shared" ref="BG3:BG66" si="4">E3/$C3</f>
        <v>0.10241758241758242</v>
      </c>
      <c r="BH3" s="45">
        <f t="shared" ref="BH3:BH66" si="5">H3/$C3</f>
        <v>0.1723076923076923</v>
      </c>
      <c r="BI3" s="46">
        <f t="shared" ref="BI3:BI66" si="6">D3/$C3</f>
        <v>0.69846153846153847</v>
      </c>
      <c r="BJ3" s="9">
        <f t="shared" ref="BJ3:BJ66" si="7">L3</f>
        <v>1540</v>
      </c>
      <c r="BK3" s="45">
        <f t="shared" ref="BK3:BK66" si="8">N3/$L3</f>
        <v>0.12922077922077921</v>
      </c>
      <c r="BL3" s="45">
        <f t="shared" ref="BL3:BL66" si="9">P3/$L3</f>
        <v>1.2987012987012987E-3</v>
      </c>
      <c r="BM3" s="46">
        <f t="shared" ref="BM3:BM66" si="10">M3/$L3</f>
        <v>0.65129870129870127</v>
      </c>
      <c r="BN3" s="49">
        <f t="shared" ref="BN3:BN66" si="11">U3</f>
        <v>1045</v>
      </c>
      <c r="BO3" s="45">
        <f t="shared" ref="BO3:BO66" si="12">W3/$U3</f>
        <v>0.291866028708134</v>
      </c>
      <c r="BP3" s="45">
        <f t="shared" ref="BP3:BP66" si="13">Y3/$U3</f>
        <v>0.44976076555023925</v>
      </c>
      <c r="BQ3" s="46">
        <f t="shared" ref="BQ3:BQ66" si="14">V3/$U3</f>
        <v>0.26315789473684209</v>
      </c>
      <c r="BR3" s="9">
        <f t="shared" ref="BR3:BR66" si="15">AA3</f>
        <v>601</v>
      </c>
      <c r="BS3" s="45">
        <f t="shared" ref="BS3:BS66" si="16">AB3/$AA3</f>
        <v>0.46589018302828616</v>
      </c>
      <c r="BT3" s="45">
        <f t="shared" ref="BT3:BT66" si="17">AC3/$AA3</f>
        <v>0.2562396006655574</v>
      </c>
      <c r="BU3" s="46">
        <f t="shared" ref="BU3:BU66" si="18">AD3/$AA3</f>
        <v>0.17970049916805325</v>
      </c>
      <c r="BV3" s="9">
        <f t="shared" ref="BV3:BV66" si="19">AJ3</f>
        <v>340</v>
      </c>
      <c r="BW3" s="45">
        <f t="shared" ref="BW3:BW66" si="20">AK3/$AJ3</f>
        <v>0.41176470588235292</v>
      </c>
      <c r="BX3" s="45">
        <f t="shared" ref="BX3:BX66" si="21">AL3/$AJ3</f>
        <v>0.3</v>
      </c>
      <c r="BY3" s="46">
        <f t="shared" ref="BY3:BY66" si="22">AM3/$AJ3</f>
        <v>0.21470588235294116</v>
      </c>
      <c r="BZ3" s="9">
        <f t="shared" ref="BZ3:BZ66" si="23">AS3</f>
        <v>195</v>
      </c>
      <c r="CA3" s="45">
        <f t="shared" ref="CA3:CA66" si="24">AS3/$AA3</f>
        <v>0.32445923460898501</v>
      </c>
      <c r="CB3" s="45">
        <f t="shared" ref="CB3:CB66" si="25">AT3/$AS3</f>
        <v>0.27692307692307694</v>
      </c>
      <c r="CC3" s="45">
        <f t="shared" ref="CC3:CC66" si="26">AU3/$AS3</f>
        <v>0.37435897435897436</v>
      </c>
      <c r="CD3" s="46">
        <f t="shared" ref="CD3:CD66" si="27">AV3/$AS3</f>
        <v>0.29230769230769232</v>
      </c>
    </row>
    <row r="4" spans="1:82" x14ac:dyDescent="0.3">
      <c r="A4" s="43">
        <v>1</v>
      </c>
      <c r="B4" s="41">
        <v>3</v>
      </c>
      <c r="C4" s="41">
        <v>3430</v>
      </c>
      <c r="D4" s="41">
        <v>1948</v>
      </c>
      <c r="E4" s="41">
        <v>464</v>
      </c>
      <c r="F4" s="41">
        <v>38</v>
      </c>
      <c r="G4" s="41">
        <v>17</v>
      </c>
      <c r="H4" s="41">
        <v>935</v>
      </c>
      <c r="I4" s="41">
        <v>13</v>
      </c>
      <c r="J4" s="41">
        <v>1</v>
      </c>
      <c r="K4" s="41">
        <v>14</v>
      </c>
      <c r="L4" s="41">
        <v>2455</v>
      </c>
      <c r="M4" s="41">
        <v>1268</v>
      </c>
      <c r="N4" s="41">
        <v>405</v>
      </c>
      <c r="O4" s="41">
        <v>32</v>
      </c>
      <c r="P4" s="41">
        <v>15</v>
      </c>
      <c r="Q4" s="41">
        <v>718</v>
      </c>
      <c r="R4" s="41">
        <v>8</v>
      </c>
      <c r="S4" s="41">
        <v>1</v>
      </c>
      <c r="T4" s="41">
        <v>8</v>
      </c>
      <c r="U4" s="41">
        <v>1298.1726779223559</v>
      </c>
      <c r="V4" s="41">
        <v>485.78577013291641</v>
      </c>
      <c r="W4" s="41">
        <v>286.46341463414626</v>
      </c>
      <c r="X4" s="41">
        <v>15.589743589743588</v>
      </c>
      <c r="Y4" s="41">
        <v>504.29763560500697</v>
      </c>
      <c r="Z4" s="41">
        <v>10</v>
      </c>
      <c r="AA4" s="41">
        <v>1034</v>
      </c>
      <c r="AB4" s="41">
        <v>367</v>
      </c>
      <c r="AC4" s="41">
        <v>342</v>
      </c>
      <c r="AD4" s="41">
        <v>292</v>
      </c>
      <c r="AE4" s="41">
        <v>27</v>
      </c>
      <c r="AF4" s="41">
        <v>2</v>
      </c>
      <c r="AG4" s="41">
        <v>0</v>
      </c>
      <c r="AH4" s="41">
        <v>21</v>
      </c>
      <c r="AI4" s="41">
        <v>0</v>
      </c>
      <c r="AJ4" s="41">
        <v>599</v>
      </c>
      <c r="AK4" s="41">
        <v>178</v>
      </c>
      <c r="AL4" s="41">
        <v>204</v>
      </c>
      <c r="AM4" s="41">
        <v>172</v>
      </c>
      <c r="AN4" s="41">
        <v>22</v>
      </c>
      <c r="AO4" s="41">
        <v>0</v>
      </c>
      <c r="AP4" s="41">
        <v>0</v>
      </c>
      <c r="AQ4" s="41">
        <v>10</v>
      </c>
      <c r="AR4" s="41">
        <v>0</v>
      </c>
      <c r="AS4" s="41">
        <v>373</v>
      </c>
      <c r="AT4" s="41">
        <v>76</v>
      </c>
      <c r="AU4" s="41">
        <v>167</v>
      </c>
      <c r="AV4" s="41">
        <v>149</v>
      </c>
      <c r="AW4" s="41">
        <v>14</v>
      </c>
      <c r="AX4" s="41">
        <v>0</v>
      </c>
      <c r="AY4" s="41">
        <v>0</v>
      </c>
      <c r="AZ4" s="41">
        <v>4</v>
      </c>
      <c r="BA4" s="41">
        <v>0</v>
      </c>
      <c r="BB4" s="41" t="s">
        <v>28</v>
      </c>
      <c r="BF4" s="9">
        <f t="shared" si="3"/>
        <v>3430</v>
      </c>
      <c r="BG4" s="45">
        <f t="shared" si="4"/>
        <v>0.13527696793002916</v>
      </c>
      <c r="BH4" s="45">
        <f t="shared" si="5"/>
        <v>0.27259475218658891</v>
      </c>
      <c r="BI4" s="46">
        <f t="shared" si="6"/>
        <v>0.56793002915451896</v>
      </c>
      <c r="BJ4" s="9">
        <f t="shared" si="7"/>
        <v>2455</v>
      </c>
      <c r="BK4" s="45">
        <f t="shared" si="8"/>
        <v>0.164969450101833</v>
      </c>
      <c r="BL4" s="45">
        <f t="shared" si="9"/>
        <v>6.1099796334012219E-3</v>
      </c>
      <c r="BM4" s="46">
        <f t="shared" si="10"/>
        <v>0.51649694501018328</v>
      </c>
      <c r="BN4" s="49">
        <f t="shared" si="11"/>
        <v>1298.1726779223559</v>
      </c>
      <c r="BO4" s="45">
        <f t="shared" si="12"/>
        <v>0.2206666489797128</v>
      </c>
      <c r="BP4" s="45">
        <f t="shared" si="13"/>
        <v>0.38846730036877974</v>
      </c>
      <c r="BQ4" s="46">
        <f t="shared" si="14"/>
        <v>0.37420735961750956</v>
      </c>
      <c r="BR4" s="9">
        <f t="shared" si="15"/>
        <v>1034</v>
      </c>
      <c r="BS4" s="45">
        <f t="shared" si="16"/>
        <v>0.35493230174081236</v>
      </c>
      <c r="BT4" s="45">
        <f t="shared" si="17"/>
        <v>0.33075435203094777</v>
      </c>
      <c r="BU4" s="46">
        <f t="shared" si="18"/>
        <v>0.28239845261121854</v>
      </c>
      <c r="BV4" s="9">
        <f t="shared" si="19"/>
        <v>599</v>
      </c>
      <c r="BW4" s="45">
        <f t="shared" si="20"/>
        <v>0.29716193656093487</v>
      </c>
      <c r="BX4" s="45">
        <f t="shared" si="21"/>
        <v>0.34056761268781305</v>
      </c>
      <c r="BY4" s="46">
        <f t="shared" si="22"/>
        <v>0.28714524207011688</v>
      </c>
      <c r="BZ4" s="9">
        <f t="shared" si="23"/>
        <v>373</v>
      </c>
      <c r="CA4" s="45">
        <f t="shared" si="24"/>
        <v>0.36073500967117988</v>
      </c>
      <c r="CB4" s="45">
        <f t="shared" si="25"/>
        <v>0.20375335120643431</v>
      </c>
      <c r="CC4" s="45">
        <f t="shared" si="26"/>
        <v>0.4477211796246649</v>
      </c>
      <c r="CD4" s="46">
        <f t="shared" si="27"/>
        <v>0.39946380697050937</v>
      </c>
    </row>
    <row r="5" spans="1:82" x14ac:dyDescent="0.3">
      <c r="A5" s="43">
        <v>1</v>
      </c>
      <c r="B5" s="41">
        <v>4</v>
      </c>
      <c r="C5" s="41">
        <v>1879</v>
      </c>
      <c r="D5" s="41">
        <v>1013</v>
      </c>
      <c r="E5" s="41">
        <v>302</v>
      </c>
      <c r="F5" s="41">
        <v>46</v>
      </c>
      <c r="G5" s="41">
        <v>2</v>
      </c>
      <c r="H5" s="41">
        <v>479</v>
      </c>
      <c r="I5" s="41">
        <v>25</v>
      </c>
      <c r="J5" s="41">
        <v>8</v>
      </c>
      <c r="K5" s="41">
        <v>4</v>
      </c>
      <c r="L5" s="41">
        <v>1418</v>
      </c>
      <c r="M5" s="41">
        <v>693</v>
      </c>
      <c r="N5" s="41">
        <v>269</v>
      </c>
      <c r="O5" s="41">
        <v>43</v>
      </c>
      <c r="P5" s="41">
        <v>1</v>
      </c>
      <c r="Q5" s="41">
        <v>384</v>
      </c>
      <c r="R5" s="41">
        <v>18</v>
      </c>
      <c r="S5" s="41">
        <v>7</v>
      </c>
      <c r="T5" s="41">
        <v>3</v>
      </c>
      <c r="U5" s="41">
        <v>975</v>
      </c>
      <c r="V5" s="41">
        <v>475</v>
      </c>
      <c r="W5" s="41">
        <v>335</v>
      </c>
      <c r="X5" s="41">
        <v>15.000000000000002</v>
      </c>
      <c r="Y5" s="41">
        <v>150</v>
      </c>
      <c r="Z5" s="41">
        <v>0</v>
      </c>
      <c r="AA5" s="41">
        <v>471</v>
      </c>
      <c r="AB5" s="41">
        <v>179</v>
      </c>
      <c r="AC5" s="41">
        <v>126</v>
      </c>
      <c r="AD5" s="41">
        <v>94</v>
      </c>
      <c r="AE5" s="41">
        <v>12</v>
      </c>
      <c r="AF5" s="41">
        <v>2</v>
      </c>
      <c r="AG5" s="41">
        <v>3</v>
      </c>
      <c r="AH5" s="41">
        <v>14</v>
      </c>
      <c r="AI5" s="41">
        <v>1</v>
      </c>
      <c r="AJ5" s="41">
        <v>233</v>
      </c>
      <c r="AK5" s="41">
        <v>77</v>
      </c>
      <c r="AL5" s="41">
        <v>71</v>
      </c>
      <c r="AM5" s="41">
        <v>57</v>
      </c>
      <c r="AN5" s="41">
        <v>6</v>
      </c>
      <c r="AO5" s="41">
        <v>1</v>
      </c>
      <c r="AP5" s="41">
        <v>1</v>
      </c>
      <c r="AQ5" s="41">
        <v>6</v>
      </c>
      <c r="AR5" s="41">
        <v>0</v>
      </c>
      <c r="AS5" s="41">
        <v>125</v>
      </c>
      <c r="AT5" s="41">
        <v>31</v>
      </c>
      <c r="AU5" s="41">
        <v>51</v>
      </c>
      <c r="AV5" s="41">
        <v>46</v>
      </c>
      <c r="AW5" s="41">
        <v>3</v>
      </c>
      <c r="AX5" s="41">
        <v>0</v>
      </c>
      <c r="AY5" s="41">
        <v>1</v>
      </c>
      <c r="AZ5" s="41">
        <v>1</v>
      </c>
      <c r="BA5" s="41">
        <v>0</v>
      </c>
      <c r="BB5" s="41" t="s">
        <v>29</v>
      </c>
      <c r="BF5" s="9">
        <f t="shared" si="3"/>
        <v>1879</v>
      </c>
      <c r="BG5" s="45">
        <f t="shared" si="4"/>
        <v>0.16072378924960085</v>
      </c>
      <c r="BH5" s="45">
        <f t="shared" si="5"/>
        <v>0.25492283129324106</v>
      </c>
      <c r="BI5" s="46">
        <f t="shared" si="6"/>
        <v>0.53911655135710479</v>
      </c>
      <c r="BJ5" s="9">
        <f t="shared" si="7"/>
        <v>1418</v>
      </c>
      <c r="BK5" s="45">
        <f t="shared" si="8"/>
        <v>0.18970380818053598</v>
      </c>
      <c r="BL5" s="45">
        <f t="shared" si="9"/>
        <v>7.0521861777150916E-4</v>
      </c>
      <c r="BM5" s="46">
        <f t="shared" si="10"/>
        <v>0.48871650211565587</v>
      </c>
      <c r="BN5" s="49">
        <f t="shared" si="11"/>
        <v>975</v>
      </c>
      <c r="BO5" s="45">
        <f t="shared" si="12"/>
        <v>0.34358974358974359</v>
      </c>
      <c r="BP5" s="45">
        <f t="shared" si="13"/>
        <v>0.15384615384615385</v>
      </c>
      <c r="BQ5" s="46">
        <f t="shared" si="14"/>
        <v>0.48717948717948717</v>
      </c>
      <c r="BR5" s="9">
        <f t="shared" si="15"/>
        <v>471</v>
      </c>
      <c r="BS5" s="45">
        <f t="shared" si="16"/>
        <v>0.38004246284501064</v>
      </c>
      <c r="BT5" s="45">
        <f t="shared" si="17"/>
        <v>0.26751592356687898</v>
      </c>
      <c r="BU5" s="46">
        <f t="shared" si="18"/>
        <v>0.19957537154989385</v>
      </c>
      <c r="BV5" s="9">
        <f t="shared" si="19"/>
        <v>233</v>
      </c>
      <c r="BW5" s="45">
        <f t="shared" si="20"/>
        <v>0.33047210300429186</v>
      </c>
      <c r="BX5" s="45">
        <f t="shared" si="21"/>
        <v>0.30472103004291845</v>
      </c>
      <c r="BY5" s="46">
        <f t="shared" si="22"/>
        <v>0.24463519313304721</v>
      </c>
      <c r="BZ5" s="9">
        <f t="shared" si="23"/>
        <v>125</v>
      </c>
      <c r="CA5" s="45">
        <f t="shared" si="24"/>
        <v>0.26539278131634819</v>
      </c>
      <c r="CB5" s="45">
        <f t="shared" si="25"/>
        <v>0.248</v>
      </c>
      <c r="CC5" s="45">
        <f t="shared" si="26"/>
        <v>0.40799999999999997</v>
      </c>
      <c r="CD5" s="46">
        <f t="shared" si="27"/>
        <v>0.36799999999999999</v>
      </c>
    </row>
    <row r="6" spans="1:82" x14ac:dyDescent="0.3">
      <c r="A6" s="43">
        <v>1</v>
      </c>
      <c r="B6" s="41">
        <v>5</v>
      </c>
      <c r="C6" s="41">
        <v>482</v>
      </c>
      <c r="D6" s="41">
        <v>211</v>
      </c>
      <c r="E6" s="41">
        <v>184</v>
      </c>
      <c r="F6" s="41">
        <v>4</v>
      </c>
      <c r="G6" s="41">
        <v>1</v>
      </c>
      <c r="H6" s="41">
        <v>82</v>
      </c>
      <c r="I6" s="41">
        <v>0</v>
      </c>
      <c r="J6" s="41">
        <v>0</v>
      </c>
      <c r="K6" s="41">
        <v>0</v>
      </c>
      <c r="L6" s="41">
        <v>362</v>
      </c>
      <c r="M6" s="41">
        <v>141</v>
      </c>
      <c r="N6" s="41">
        <v>148</v>
      </c>
      <c r="O6" s="41">
        <v>4</v>
      </c>
      <c r="P6" s="41">
        <v>1</v>
      </c>
      <c r="Q6" s="41">
        <v>68</v>
      </c>
      <c r="R6" s="41">
        <v>0</v>
      </c>
      <c r="S6" s="41">
        <v>0</v>
      </c>
      <c r="T6" s="41">
        <v>0</v>
      </c>
      <c r="U6" s="41">
        <v>374.61988153715623</v>
      </c>
      <c r="V6" s="41">
        <v>80.113636363636374</v>
      </c>
      <c r="W6" s="41">
        <v>206.68596237337192</v>
      </c>
      <c r="X6" s="41">
        <v>1.1428571428571428</v>
      </c>
      <c r="Y6" s="41">
        <v>87.679083094555878</v>
      </c>
      <c r="Z6" s="41">
        <v>0</v>
      </c>
      <c r="AA6" s="41">
        <v>254</v>
      </c>
      <c r="AB6" s="41">
        <v>71</v>
      </c>
      <c r="AC6" s="41">
        <v>42</v>
      </c>
      <c r="AD6" s="41">
        <v>35</v>
      </c>
      <c r="AE6" s="41">
        <v>1</v>
      </c>
      <c r="AF6" s="41">
        <v>4</v>
      </c>
      <c r="AG6" s="41">
        <v>0</v>
      </c>
      <c r="AH6" s="41">
        <v>2</v>
      </c>
      <c r="AI6" s="41">
        <v>0</v>
      </c>
      <c r="AJ6" s="41">
        <v>167</v>
      </c>
      <c r="AK6" s="41">
        <v>34</v>
      </c>
      <c r="AL6" s="41">
        <v>24</v>
      </c>
      <c r="AM6" s="41">
        <v>21</v>
      </c>
      <c r="AN6" s="41">
        <v>1</v>
      </c>
      <c r="AO6" s="41">
        <v>2</v>
      </c>
      <c r="AP6" s="41">
        <v>0</v>
      </c>
      <c r="AQ6" s="41">
        <v>0</v>
      </c>
      <c r="AR6" s="41">
        <v>0</v>
      </c>
      <c r="AS6" s="41">
        <v>120</v>
      </c>
      <c r="AT6" s="41">
        <v>27</v>
      </c>
      <c r="AU6" s="41">
        <v>21</v>
      </c>
      <c r="AV6" s="41">
        <v>19</v>
      </c>
      <c r="AW6" s="41">
        <v>1</v>
      </c>
      <c r="AX6" s="41">
        <v>1</v>
      </c>
      <c r="AY6" s="41">
        <v>0</v>
      </c>
      <c r="AZ6" s="41">
        <v>0</v>
      </c>
      <c r="BA6" s="41">
        <v>0</v>
      </c>
      <c r="BB6" s="41" t="s">
        <v>30</v>
      </c>
      <c r="BF6" s="9">
        <f t="shared" si="3"/>
        <v>482</v>
      </c>
      <c r="BG6" s="45">
        <f t="shared" si="4"/>
        <v>0.38174273858921159</v>
      </c>
      <c r="BH6" s="45">
        <f t="shared" si="5"/>
        <v>0.17012448132780084</v>
      </c>
      <c r="BI6" s="46">
        <f t="shared" si="6"/>
        <v>0.43775933609958506</v>
      </c>
      <c r="BJ6" s="9">
        <f t="shared" si="7"/>
        <v>362</v>
      </c>
      <c r="BK6" s="45">
        <f t="shared" si="8"/>
        <v>0.40883977900552487</v>
      </c>
      <c r="BL6" s="45">
        <f t="shared" si="9"/>
        <v>2.7624309392265192E-3</v>
      </c>
      <c r="BM6" s="46">
        <f t="shared" si="10"/>
        <v>0.38950276243093923</v>
      </c>
      <c r="BN6" s="49">
        <f t="shared" si="11"/>
        <v>374.61988153715623</v>
      </c>
      <c r="BO6" s="45">
        <f t="shared" si="12"/>
        <v>0.55172181872806458</v>
      </c>
      <c r="BP6" s="45">
        <f t="shared" si="13"/>
        <v>0.23404813096087515</v>
      </c>
      <c r="BQ6" s="46">
        <f t="shared" si="14"/>
        <v>0.21385313570361161</v>
      </c>
      <c r="BR6" s="9">
        <f t="shared" si="15"/>
        <v>254</v>
      </c>
      <c r="BS6" s="45">
        <f t="shared" si="16"/>
        <v>0.27952755905511811</v>
      </c>
      <c r="BT6" s="45">
        <f t="shared" si="17"/>
        <v>0.16535433070866143</v>
      </c>
      <c r="BU6" s="46">
        <f t="shared" si="18"/>
        <v>0.13779527559055119</v>
      </c>
      <c r="BV6" s="9">
        <f t="shared" si="19"/>
        <v>167</v>
      </c>
      <c r="BW6" s="45">
        <f t="shared" si="20"/>
        <v>0.20359281437125748</v>
      </c>
      <c r="BX6" s="45">
        <f t="shared" si="21"/>
        <v>0.1437125748502994</v>
      </c>
      <c r="BY6" s="46">
        <f t="shared" si="22"/>
        <v>0.12574850299401197</v>
      </c>
      <c r="BZ6" s="9">
        <f t="shared" si="23"/>
        <v>120</v>
      </c>
      <c r="CA6" s="45">
        <f t="shared" si="24"/>
        <v>0.47244094488188976</v>
      </c>
      <c r="CB6" s="45">
        <f t="shared" si="25"/>
        <v>0.22500000000000001</v>
      </c>
      <c r="CC6" s="45">
        <f t="shared" si="26"/>
        <v>0.17499999999999999</v>
      </c>
      <c r="CD6" s="46">
        <f t="shared" si="27"/>
        <v>0.15833333333333333</v>
      </c>
    </row>
    <row r="7" spans="1:82" x14ac:dyDescent="0.3">
      <c r="A7" s="43">
        <v>1</v>
      </c>
      <c r="B7" s="41">
        <v>6</v>
      </c>
      <c r="C7" s="41">
        <v>298</v>
      </c>
      <c r="D7" s="41">
        <v>151</v>
      </c>
      <c r="E7" s="41">
        <v>92</v>
      </c>
      <c r="F7" s="41">
        <v>3</v>
      </c>
      <c r="G7" s="41">
        <v>0</v>
      </c>
      <c r="H7" s="41">
        <v>49</v>
      </c>
      <c r="I7" s="41">
        <v>2</v>
      </c>
      <c r="J7" s="41">
        <v>0</v>
      </c>
      <c r="K7" s="41">
        <v>1</v>
      </c>
      <c r="L7" s="41">
        <v>225</v>
      </c>
      <c r="M7" s="41">
        <v>101</v>
      </c>
      <c r="N7" s="41">
        <v>79</v>
      </c>
      <c r="O7" s="41">
        <v>2</v>
      </c>
      <c r="P7" s="41">
        <v>0</v>
      </c>
      <c r="Q7" s="41">
        <v>41</v>
      </c>
      <c r="R7" s="41">
        <v>2</v>
      </c>
      <c r="S7" s="41">
        <v>0</v>
      </c>
      <c r="T7" s="41">
        <v>0</v>
      </c>
      <c r="U7" s="41">
        <v>175.2316307310254</v>
      </c>
      <c r="V7" s="41">
        <v>82.448979591836732</v>
      </c>
      <c r="W7" s="41">
        <v>67.674825174825173</v>
      </c>
      <c r="X7" s="41">
        <v>0</v>
      </c>
      <c r="Y7" s="41">
        <v>24.322033898305087</v>
      </c>
      <c r="Z7" s="41">
        <v>0</v>
      </c>
      <c r="AA7" s="41">
        <v>116</v>
      </c>
      <c r="AB7" s="41">
        <v>34</v>
      </c>
      <c r="AC7" s="41">
        <v>27</v>
      </c>
      <c r="AD7" s="41">
        <v>16</v>
      </c>
      <c r="AE7" s="41">
        <v>6</v>
      </c>
      <c r="AF7" s="41">
        <v>0</v>
      </c>
      <c r="AG7" s="41">
        <v>3</v>
      </c>
      <c r="AH7" s="41">
        <v>1</v>
      </c>
      <c r="AI7" s="41">
        <v>1</v>
      </c>
      <c r="AJ7" s="41">
        <v>82</v>
      </c>
      <c r="AK7" s="41">
        <v>22</v>
      </c>
      <c r="AL7" s="41">
        <v>14</v>
      </c>
      <c r="AM7" s="41">
        <v>8</v>
      </c>
      <c r="AN7" s="41">
        <v>3</v>
      </c>
      <c r="AO7" s="41">
        <v>0</v>
      </c>
      <c r="AP7" s="41">
        <v>3</v>
      </c>
      <c r="AQ7" s="41">
        <v>0</v>
      </c>
      <c r="AR7" s="41">
        <v>0</v>
      </c>
      <c r="AS7" s="41">
        <v>47</v>
      </c>
      <c r="AT7" s="41">
        <v>10</v>
      </c>
      <c r="AU7" s="41">
        <v>10</v>
      </c>
      <c r="AV7" s="41">
        <v>6</v>
      </c>
      <c r="AW7" s="41">
        <v>1</v>
      </c>
      <c r="AX7" s="41">
        <v>0</v>
      </c>
      <c r="AY7" s="41">
        <v>2</v>
      </c>
      <c r="AZ7" s="41">
        <v>1</v>
      </c>
      <c r="BA7" s="41">
        <v>0</v>
      </c>
      <c r="BB7" s="41" t="s">
        <v>31</v>
      </c>
      <c r="BF7" s="9">
        <f t="shared" si="3"/>
        <v>298</v>
      </c>
      <c r="BG7" s="45">
        <f t="shared" si="4"/>
        <v>0.3087248322147651</v>
      </c>
      <c r="BH7" s="45">
        <f t="shared" si="5"/>
        <v>0.16442953020134229</v>
      </c>
      <c r="BI7" s="46">
        <f t="shared" si="6"/>
        <v>0.50671140939597314</v>
      </c>
      <c r="BJ7" s="9">
        <f t="shared" si="7"/>
        <v>225</v>
      </c>
      <c r="BK7" s="45">
        <f t="shared" si="8"/>
        <v>0.3511111111111111</v>
      </c>
      <c r="BL7" s="45">
        <f t="shared" si="9"/>
        <v>0</v>
      </c>
      <c r="BM7" s="46">
        <f t="shared" si="10"/>
        <v>0.44888888888888889</v>
      </c>
      <c r="BN7" s="49">
        <f t="shared" si="11"/>
        <v>175.2316307310254</v>
      </c>
      <c r="BO7" s="45">
        <f t="shared" si="12"/>
        <v>0.38620210798987387</v>
      </c>
      <c r="BP7" s="45">
        <f t="shared" si="13"/>
        <v>0.13879933546722842</v>
      </c>
      <c r="BQ7" s="46">
        <f t="shared" si="14"/>
        <v>0.4705142516101623</v>
      </c>
      <c r="BR7" s="9">
        <f t="shared" si="15"/>
        <v>116</v>
      </c>
      <c r="BS7" s="45">
        <f t="shared" si="16"/>
        <v>0.29310344827586204</v>
      </c>
      <c r="BT7" s="45">
        <f t="shared" si="17"/>
        <v>0.23275862068965517</v>
      </c>
      <c r="BU7" s="46">
        <f t="shared" si="18"/>
        <v>0.13793103448275862</v>
      </c>
      <c r="BV7" s="9">
        <f t="shared" si="19"/>
        <v>82</v>
      </c>
      <c r="BW7" s="45">
        <f t="shared" si="20"/>
        <v>0.26829268292682928</v>
      </c>
      <c r="BX7" s="45">
        <f t="shared" si="21"/>
        <v>0.17073170731707318</v>
      </c>
      <c r="BY7" s="46">
        <f t="shared" si="22"/>
        <v>9.7560975609756101E-2</v>
      </c>
      <c r="BZ7" s="9">
        <f t="shared" si="23"/>
        <v>47</v>
      </c>
      <c r="CA7" s="45">
        <f t="shared" si="24"/>
        <v>0.40517241379310343</v>
      </c>
      <c r="CB7" s="45">
        <f t="shared" si="25"/>
        <v>0.21276595744680851</v>
      </c>
      <c r="CC7" s="45">
        <f t="shared" si="26"/>
        <v>0.21276595744680851</v>
      </c>
      <c r="CD7" s="46">
        <f t="shared" si="27"/>
        <v>0.1276595744680851</v>
      </c>
    </row>
    <row r="8" spans="1:82" x14ac:dyDescent="0.3">
      <c r="A8" s="43">
        <v>1</v>
      </c>
      <c r="B8" s="41">
        <v>7</v>
      </c>
      <c r="C8" s="41">
        <v>162</v>
      </c>
      <c r="D8" s="41">
        <v>85</v>
      </c>
      <c r="E8" s="41">
        <v>16</v>
      </c>
      <c r="F8" s="41">
        <v>0</v>
      </c>
      <c r="G8" s="41">
        <v>0</v>
      </c>
      <c r="H8" s="41">
        <v>46</v>
      </c>
      <c r="I8" s="41">
        <v>15</v>
      </c>
      <c r="J8" s="41">
        <v>0</v>
      </c>
      <c r="K8" s="41">
        <v>0</v>
      </c>
      <c r="L8" s="41">
        <v>107</v>
      </c>
      <c r="M8" s="41">
        <v>47</v>
      </c>
      <c r="N8" s="41">
        <v>15</v>
      </c>
      <c r="O8" s="41">
        <v>0</v>
      </c>
      <c r="P8" s="41">
        <v>0</v>
      </c>
      <c r="Q8" s="41">
        <v>34</v>
      </c>
      <c r="R8" s="41">
        <v>11</v>
      </c>
      <c r="S8" s="41">
        <v>0</v>
      </c>
      <c r="T8" s="41">
        <v>0</v>
      </c>
      <c r="U8" s="41">
        <v>122.66905911025873</v>
      </c>
      <c r="V8" s="41">
        <v>18.206599713055954</v>
      </c>
      <c r="W8" s="41">
        <v>15</v>
      </c>
      <c r="X8" s="41">
        <v>0</v>
      </c>
      <c r="Y8" s="41">
        <v>67</v>
      </c>
      <c r="Z8" s="41">
        <v>23.064516129032256</v>
      </c>
      <c r="AA8" s="41">
        <v>55</v>
      </c>
      <c r="AB8" s="41">
        <v>18</v>
      </c>
      <c r="AC8" s="41">
        <v>14</v>
      </c>
      <c r="AD8" s="41">
        <v>7</v>
      </c>
      <c r="AE8" s="41">
        <v>4</v>
      </c>
      <c r="AF8" s="41">
        <v>2</v>
      </c>
      <c r="AG8" s="41">
        <v>0</v>
      </c>
      <c r="AH8" s="41">
        <v>1</v>
      </c>
      <c r="AI8" s="41">
        <v>0</v>
      </c>
      <c r="AJ8" s="41">
        <v>39</v>
      </c>
      <c r="AK8" s="41">
        <v>10</v>
      </c>
      <c r="AL8" s="41">
        <v>11</v>
      </c>
      <c r="AM8" s="41">
        <v>5</v>
      </c>
      <c r="AN8" s="41">
        <v>3</v>
      </c>
      <c r="AO8" s="41">
        <v>2</v>
      </c>
      <c r="AP8" s="41">
        <v>0</v>
      </c>
      <c r="AQ8" s="41">
        <v>1</v>
      </c>
      <c r="AR8" s="41">
        <v>0</v>
      </c>
      <c r="AS8" s="41">
        <v>14</v>
      </c>
      <c r="AT8" s="41">
        <v>2</v>
      </c>
      <c r="AU8" s="41">
        <v>4</v>
      </c>
      <c r="AV8" s="41">
        <v>4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 t="s">
        <v>32</v>
      </c>
      <c r="BF8" s="9">
        <f t="shared" si="3"/>
        <v>162</v>
      </c>
      <c r="BG8" s="45">
        <f t="shared" si="4"/>
        <v>9.8765432098765427E-2</v>
      </c>
      <c r="BH8" s="45">
        <f t="shared" si="5"/>
        <v>0.2839506172839506</v>
      </c>
      <c r="BI8" s="46">
        <f t="shared" si="6"/>
        <v>0.52469135802469136</v>
      </c>
      <c r="BJ8" s="9">
        <f t="shared" si="7"/>
        <v>107</v>
      </c>
      <c r="BK8" s="45">
        <f t="shared" si="8"/>
        <v>0.14018691588785046</v>
      </c>
      <c r="BL8" s="45">
        <f t="shared" si="9"/>
        <v>0</v>
      </c>
      <c r="BM8" s="46">
        <f t="shared" si="10"/>
        <v>0.43925233644859812</v>
      </c>
      <c r="BN8" s="49">
        <f t="shared" si="11"/>
        <v>122.66905911025873</v>
      </c>
      <c r="BO8" s="45">
        <f t="shared" si="12"/>
        <v>0.1222802237890937</v>
      </c>
      <c r="BP8" s="45">
        <f t="shared" si="13"/>
        <v>0.54618499959128519</v>
      </c>
      <c r="BQ8" s="46">
        <f t="shared" si="14"/>
        <v>0.14842047249006207</v>
      </c>
      <c r="BR8" s="9">
        <f t="shared" si="15"/>
        <v>55</v>
      </c>
      <c r="BS8" s="45">
        <f t="shared" si="16"/>
        <v>0.32727272727272727</v>
      </c>
      <c r="BT8" s="45">
        <f t="shared" si="17"/>
        <v>0.25454545454545452</v>
      </c>
      <c r="BU8" s="46">
        <f t="shared" si="18"/>
        <v>0.12727272727272726</v>
      </c>
      <c r="BV8" s="9">
        <f t="shared" si="19"/>
        <v>39</v>
      </c>
      <c r="BW8" s="45">
        <f t="shared" si="20"/>
        <v>0.25641025641025639</v>
      </c>
      <c r="BX8" s="45">
        <f t="shared" si="21"/>
        <v>0.28205128205128205</v>
      </c>
      <c r="BY8" s="46">
        <f t="shared" si="22"/>
        <v>0.12820512820512819</v>
      </c>
      <c r="BZ8" s="9">
        <f t="shared" si="23"/>
        <v>14</v>
      </c>
      <c r="CA8" s="45">
        <f t="shared" si="24"/>
        <v>0.25454545454545452</v>
      </c>
      <c r="CB8" s="45">
        <f t="shared" si="25"/>
        <v>0.14285714285714285</v>
      </c>
      <c r="CC8" s="45">
        <f t="shared" si="26"/>
        <v>0.2857142857142857</v>
      </c>
      <c r="CD8" s="46">
        <f t="shared" si="27"/>
        <v>0.2857142857142857</v>
      </c>
    </row>
    <row r="9" spans="1:82" x14ac:dyDescent="0.3">
      <c r="A9" s="43">
        <v>1</v>
      </c>
      <c r="B9" s="41">
        <v>9</v>
      </c>
      <c r="C9" s="41">
        <v>112</v>
      </c>
      <c r="D9" s="41">
        <v>27</v>
      </c>
      <c r="E9" s="41">
        <v>21</v>
      </c>
      <c r="F9" s="41">
        <v>1</v>
      </c>
      <c r="G9" s="41">
        <v>0</v>
      </c>
      <c r="H9" s="41">
        <v>63</v>
      </c>
      <c r="I9" s="41">
        <v>0</v>
      </c>
      <c r="J9" s="41">
        <v>0</v>
      </c>
      <c r="K9" s="41">
        <v>0</v>
      </c>
      <c r="L9" s="41">
        <v>90</v>
      </c>
      <c r="M9" s="41">
        <v>17</v>
      </c>
      <c r="N9" s="41">
        <v>21</v>
      </c>
      <c r="O9" s="41">
        <v>1</v>
      </c>
      <c r="P9" s="41">
        <v>0</v>
      </c>
      <c r="Q9" s="41">
        <v>51</v>
      </c>
      <c r="R9" s="41">
        <v>0</v>
      </c>
      <c r="S9" s="41">
        <v>0</v>
      </c>
      <c r="T9" s="41">
        <v>0</v>
      </c>
      <c r="U9" s="41">
        <v>75.523784558856477</v>
      </c>
      <c r="V9" s="41">
        <v>9.0666666666666664</v>
      </c>
      <c r="W9" s="41">
        <v>28.081395348837212</v>
      </c>
      <c r="X9" s="41">
        <v>3</v>
      </c>
      <c r="Y9" s="41">
        <v>35.375722543352595</v>
      </c>
      <c r="Z9" s="41">
        <v>0</v>
      </c>
      <c r="AA9" s="41">
        <v>48</v>
      </c>
      <c r="AB9" s="41">
        <v>10</v>
      </c>
      <c r="AC9" s="41">
        <v>21</v>
      </c>
      <c r="AD9" s="41">
        <v>16</v>
      </c>
      <c r="AE9" s="41">
        <v>3</v>
      </c>
      <c r="AF9" s="41">
        <v>0</v>
      </c>
      <c r="AG9" s="41">
        <v>0</v>
      </c>
      <c r="AH9" s="41">
        <v>0</v>
      </c>
      <c r="AI9" s="41">
        <v>2</v>
      </c>
      <c r="AJ9" s="41">
        <v>30</v>
      </c>
      <c r="AK9" s="41">
        <v>5</v>
      </c>
      <c r="AL9" s="41">
        <v>12</v>
      </c>
      <c r="AM9" s="41">
        <v>10</v>
      </c>
      <c r="AN9" s="41">
        <v>1</v>
      </c>
      <c r="AO9" s="41">
        <v>0</v>
      </c>
      <c r="AP9" s="41">
        <v>0</v>
      </c>
      <c r="AQ9" s="41">
        <v>0</v>
      </c>
      <c r="AR9" s="41">
        <v>1</v>
      </c>
      <c r="AS9" s="41">
        <v>21</v>
      </c>
      <c r="AT9" s="41">
        <v>4</v>
      </c>
      <c r="AU9" s="41">
        <v>8</v>
      </c>
      <c r="AV9" s="41">
        <v>7</v>
      </c>
      <c r="AW9" s="41">
        <v>1</v>
      </c>
      <c r="AX9" s="41">
        <v>0</v>
      </c>
      <c r="AY9" s="41">
        <v>0</v>
      </c>
      <c r="AZ9" s="41">
        <v>0</v>
      </c>
      <c r="BA9" s="41">
        <v>0</v>
      </c>
      <c r="BB9" s="41" t="s">
        <v>33</v>
      </c>
      <c r="BF9" s="9">
        <f t="shared" si="3"/>
        <v>112</v>
      </c>
      <c r="BG9" s="45">
        <f t="shared" si="4"/>
        <v>0.1875</v>
      </c>
      <c r="BH9" s="45">
        <f t="shared" si="5"/>
        <v>0.5625</v>
      </c>
      <c r="BI9" s="46">
        <f t="shared" si="6"/>
        <v>0.24107142857142858</v>
      </c>
      <c r="BJ9" s="9">
        <f t="shared" si="7"/>
        <v>90</v>
      </c>
      <c r="BK9" s="45">
        <f t="shared" si="8"/>
        <v>0.23333333333333334</v>
      </c>
      <c r="BL9" s="45">
        <f t="shared" si="9"/>
        <v>0</v>
      </c>
      <c r="BM9" s="46">
        <f t="shared" si="10"/>
        <v>0.18888888888888888</v>
      </c>
      <c r="BN9" s="49">
        <f t="shared" si="11"/>
        <v>75.523784558856477</v>
      </c>
      <c r="BO9" s="45">
        <f t="shared" si="12"/>
        <v>0.37182187721211307</v>
      </c>
      <c r="BP9" s="45">
        <f t="shared" si="13"/>
        <v>0.46840505610234512</v>
      </c>
      <c r="BQ9" s="46">
        <f t="shared" si="14"/>
        <v>0.12005048104548996</v>
      </c>
      <c r="BR9" s="9">
        <f t="shared" si="15"/>
        <v>48</v>
      </c>
      <c r="BS9" s="45">
        <f t="shared" si="16"/>
        <v>0.20833333333333334</v>
      </c>
      <c r="BT9" s="45">
        <f t="shared" si="17"/>
        <v>0.4375</v>
      </c>
      <c r="BU9" s="46">
        <f t="shared" si="18"/>
        <v>0.33333333333333331</v>
      </c>
      <c r="BV9" s="9">
        <f t="shared" si="19"/>
        <v>30</v>
      </c>
      <c r="BW9" s="45">
        <f t="shared" si="20"/>
        <v>0.16666666666666666</v>
      </c>
      <c r="BX9" s="45">
        <f t="shared" si="21"/>
        <v>0.4</v>
      </c>
      <c r="BY9" s="46">
        <f t="shared" si="22"/>
        <v>0.33333333333333331</v>
      </c>
      <c r="BZ9" s="9">
        <f t="shared" si="23"/>
        <v>21</v>
      </c>
      <c r="CA9" s="45">
        <f t="shared" si="24"/>
        <v>0.4375</v>
      </c>
      <c r="CB9" s="45">
        <f t="shared" si="25"/>
        <v>0.19047619047619047</v>
      </c>
      <c r="CC9" s="45">
        <f t="shared" si="26"/>
        <v>0.38095238095238093</v>
      </c>
      <c r="CD9" s="46">
        <f t="shared" si="27"/>
        <v>0.33333333333333331</v>
      </c>
    </row>
    <row r="10" spans="1:82" x14ac:dyDescent="0.3">
      <c r="A10" s="43">
        <v>1</v>
      </c>
      <c r="B10" s="41">
        <v>10</v>
      </c>
      <c r="C10" s="41">
        <v>1357</v>
      </c>
      <c r="D10" s="41">
        <v>315</v>
      </c>
      <c r="E10" s="41">
        <v>454</v>
      </c>
      <c r="F10" s="41">
        <v>20</v>
      </c>
      <c r="G10" s="41">
        <v>4</v>
      </c>
      <c r="H10" s="41">
        <v>520</v>
      </c>
      <c r="I10" s="41">
        <v>40</v>
      </c>
      <c r="J10" s="41">
        <v>1</v>
      </c>
      <c r="K10" s="41">
        <v>3</v>
      </c>
      <c r="L10" s="41">
        <v>1051</v>
      </c>
      <c r="M10" s="41">
        <v>206</v>
      </c>
      <c r="N10" s="41">
        <v>391</v>
      </c>
      <c r="O10" s="41">
        <v>16</v>
      </c>
      <c r="P10" s="41">
        <v>2</v>
      </c>
      <c r="Q10" s="41">
        <v>408</v>
      </c>
      <c r="R10" s="41">
        <v>25</v>
      </c>
      <c r="S10" s="41">
        <v>1</v>
      </c>
      <c r="T10" s="41">
        <v>2</v>
      </c>
      <c r="U10" s="41">
        <v>625</v>
      </c>
      <c r="V10" s="41">
        <v>95</v>
      </c>
      <c r="W10" s="41">
        <v>304.99999999999994</v>
      </c>
      <c r="X10" s="41">
        <v>10</v>
      </c>
      <c r="Y10" s="41">
        <v>215</v>
      </c>
      <c r="Z10" s="41">
        <v>0</v>
      </c>
      <c r="AA10" s="41">
        <v>635</v>
      </c>
      <c r="AB10" s="41">
        <v>96</v>
      </c>
      <c r="AC10" s="41">
        <v>198</v>
      </c>
      <c r="AD10" s="41">
        <v>162</v>
      </c>
      <c r="AE10" s="41">
        <v>18</v>
      </c>
      <c r="AF10" s="41">
        <v>6</v>
      </c>
      <c r="AG10" s="41">
        <v>4</v>
      </c>
      <c r="AH10" s="41">
        <v>5</v>
      </c>
      <c r="AI10" s="41">
        <v>3</v>
      </c>
      <c r="AJ10" s="41">
        <v>414</v>
      </c>
      <c r="AK10" s="41">
        <v>50</v>
      </c>
      <c r="AL10" s="41">
        <v>120</v>
      </c>
      <c r="AM10" s="41">
        <v>97</v>
      </c>
      <c r="AN10" s="41">
        <v>11</v>
      </c>
      <c r="AO10" s="41">
        <v>4</v>
      </c>
      <c r="AP10" s="41">
        <v>4</v>
      </c>
      <c r="AQ10" s="41">
        <v>3</v>
      </c>
      <c r="AR10" s="41">
        <v>1</v>
      </c>
      <c r="AS10" s="41">
        <v>260</v>
      </c>
      <c r="AT10" s="41">
        <v>24</v>
      </c>
      <c r="AU10" s="41">
        <v>97</v>
      </c>
      <c r="AV10" s="41">
        <v>84</v>
      </c>
      <c r="AW10" s="41">
        <v>8</v>
      </c>
      <c r="AX10" s="41">
        <v>3</v>
      </c>
      <c r="AY10" s="41">
        <v>2</v>
      </c>
      <c r="AZ10" s="41">
        <v>0</v>
      </c>
      <c r="BA10" s="41">
        <v>0</v>
      </c>
      <c r="BB10" s="41" t="s">
        <v>34</v>
      </c>
      <c r="BF10" s="9">
        <f t="shared" si="3"/>
        <v>1357</v>
      </c>
      <c r="BG10" s="45">
        <f t="shared" si="4"/>
        <v>0.33456153279292555</v>
      </c>
      <c r="BH10" s="45">
        <f t="shared" si="5"/>
        <v>0.3831982313927782</v>
      </c>
      <c r="BI10" s="46">
        <f t="shared" si="6"/>
        <v>0.23212969786293294</v>
      </c>
      <c r="BJ10" s="9">
        <f t="shared" si="7"/>
        <v>1051</v>
      </c>
      <c r="BK10" s="45">
        <f t="shared" si="8"/>
        <v>0.3720266412940057</v>
      </c>
      <c r="BL10" s="45">
        <f t="shared" si="9"/>
        <v>1.9029495718363464E-3</v>
      </c>
      <c r="BM10" s="46">
        <f t="shared" si="10"/>
        <v>0.19600380589914368</v>
      </c>
      <c r="BN10" s="49">
        <f t="shared" si="11"/>
        <v>625</v>
      </c>
      <c r="BO10" s="45">
        <f t="shared" si="12"/>
        <v>0.48799999999999993</v>
      </c>
      <c r="BP10" s="45">
        <f t="shared" si="13"/>
        <v>0.34399999999999997</v>
      </c>
      <c r="BQ10" s="46">
        <f t="shared" si="14"/>
        <v>0.152</v>
      </c>
      <c r="BR10" s="9">
        <f t="shared" si="15"/>
        <v>635</v>
      </c>
      <c r="BS10" s="45">
        <f t="shared" si="16"/>
        <v>0.15118110236220472</v>
      </c>
      <c r="BT10" s="45">
        <f t="shared" si="17"/>
        <v>0.31181102362204727</v>
      </c>
      <c r="BU10" s="46">
        <f t="shared" si="18"/>
        <v>0.2551181102362205</v>
      </c>
      <c r="BV10" s="9">
        <f t="shared" si="19"/>
        <v>414</v>
      </c>
      <c r="BW10" s="45">
        <f t="shared" si="20"/>
        <v>0.12077294685990338</v>
      </c>
      <c r="BX10" s="45">
        <f t="shared" si="21"/>
        <v>0.28985507246376813</v>
      </c>
      <c r="BY10" s="46">
        <f t="shared" si="22"/>
        <v>0.23429951690821257</v>
      </c>
      <c r="BZ10" s="9">
        <f t="shared" si="23"/>
        <v>260</v>
      </c>
      <c r="CA10" s="45">
        <f t="shared" si="24"/>
        <v>0.40944881889763779</v>
      </c>
      <c r="CB10" s="45">
        <f t="shared" si="25"/>
        <v>9.2307692307692313E-2</v>
      </c>
      <c r="CC10" s="45">
        <f t="shared" si="26"/>
        <v>0.37307692307692308</v>
      </c>
      <c r="CD10" s="46">
        <f t="shared" si="27"/>
        <v>0.32307692307692309</v>
      </c>
    </row>
    <row r="11" spans="1:82" x14ac:dyDescent="0.3">
      <c r="A11" s="43">
        <v>1</v>
      </c>
      <c r="B11" s="41">
        <v>11</v>
      </c>
      <c r="C11" s="41">
        <v>1687</v>
      </c>
      <c r="D11" s="41">
        <v>692</v>
      </c>
      <c r="E11" s="41">
        <v>429</v>
      </c>
      <c r="F11" s="41">
        <v>13</v>
      </c>
      <c r="G11" s="41">
        <v>2</v>
      </c>
      <c r="H11" s="41">
        <v>538</v>
      </c>
      <c r="I11" s="41">
        <v>1</v>
      </c>
      <c r="J11" s="41">
        <v>6</v>
      </c>
      <c r="K11" s="41">
        <v>6</v>
      </c>
      <c r="L11" s="41">
        <v>1261</v>
      </c>
      <c r="M11" s="41">
        <v>462</v>
      </c>
      <c r="N11" s="41">
        <v>354</v>
      </c>
      <c r="O11" s="41">
        <v>13</v>
      </c>
      <c r="P11" s="41">
        <v>2</v>
      </c>
      <c r="Q11" s="41">
        <v>424</v>
      </c>
      <c r="R11" s="41">
        <v>1</v>
      </c>
      <c r="S11" s="41">
        <v>1</v>
      </c>
      <c r="T11" s="41">
        <v>4</v>
      </c>
      <c r="U11" s="41">
        <v>1329.9999999999998</v>
      </c>
      <c r="V11" s="41">
        <v>465</v>
      </c>
      <c r="W11" s="41">
        <v>505</v>
      </c>
      <c r="X11" s="41">
        <v>0</v>
      </c>
      <c r="Y11" s="41">
        <v>360.00000000000006</v>
      </c>
      <c r="Z11" s="41">
        <v>0</v>
      </c>
      <c r="AA11" s="41">
        <v>707</v>
      </c>
      <c r="AB11" s="41">
        <v>159</v>
      </c>
      <c r="AC11" s="41">
        <v>258</v>
      </c>
      <c r="AD11" s="41">
        <v>230</v>
      </c>
      <c r="AE11" s="41">
        <v>8</v>
      </c>
      <c r="AF11" s="41">
        <v>9</v>
      </c>
      <c r="AG11" s="41">
        <v>1</v>
      </c>
      <c r="AH11" s="41">
        <v>6</v>
      </c>
      <c r="AI11" s="41">
        <v>4</v>
      </c>
      <c r="AJ11" s="41">
        <v>463</v>
      </c>
      <c r="AK11" s="41">
        <v>105</v>
      </c>
      <c r="AL11" s="41">
        <v>148</v>
      </c>
      <c r="AM11" s="41">
        <v>130</v>
      </c>
      <c r="AN11" s="41">
        <v>5</v>
      </c>
      <c r="AO11" s="41">
        <v>7</v>
      </c>
      <c r="AP11" s="41">
        <v>0</v>
      </c>
      <c r="AQ11" s="41">
        <v>3</v>
      </c>
      <c r="AR11" s="41">
        <v>3</v>
      </c>
      <c r="AS11" s="41">
        <v>282</v>
      </c>
      <c r="AT11" s="41">
        <v>51</v>
      </c>
      <c r="AU11" s="41">
        <v>97</v>
      </c>
      <c r="AV11" s="41">
        <v>91</v>
      </c>
      <c r="AW11" s="41">
        <v>2</v>
      </c>
      <c r="AX11" s="41">
        <v>3</v>
      </c>
      <c r="AY11" s="41">
        <v>0</v>
      </c>
      <c r="AZ11" s="41">
        <v>1</v>
      </c>
      <c r="BA11" s="41">
        <v>0</v>
      </c>
      <c r="BB11" s="41" t="s">
        <v>35</v>
      </c>
      <c r="BF11" s="9">
        <f t="shared" si="3"/>
        <v>1687</v>
      </c>
      <c r="BG11" s="45">
        <f t="shared" si="4"/>
        <v>0.25429756965026673</v>
      </c>
      <c r="BH11" s="45">
        <f t="shared" si="5"/>
        <v>0.31890930646117366</v>
      </c>
      <c r="BI11" s="46">
        <f t="shared" si="6"/>
        <v>0.41019561351511558</v>
      </c>
      <c r="BJ11" s="9">
        <f t="shared" si="7"/>
        <v>1261</v>
      </c>
      <c r="BK11" s="45">
        <f t="shared" si="8"/>
        <v>0.28072957969865187</v>
      </c>
      <c r="BL11" s="45">
        <f t="shared" si="9"/>
        <v>1.5860428231562252E-3</v>
      </c>
      <c r="BM11" s="46">
        <f t="shared" si="10"/>
        <v>0.366375892149088</v>
      </c>
      <c r="BN11" s="49">
        <f t="shared" si="11"/>
        <v>1329.9999999999998</v>
      </c>
      <c r="BO11" s="45">
        <f t="shared" si="12"/>
        <v>0.37969924812030081</v>
      </c>
      <c r="BP11" s="45">
        <f t="shared" si="13"/>
        <v>0.2706766917293234</v>
      </c>
      <c r="BQ11" s="46">
        <f t="shared" si="14"/>
        <v>0.349624060150376</v>
      </c>
      <c r="BR11" s="9">
        <f t="shared" si="15"/>
        <v>707</v>
      </c>
      <c r="BS11" s="45">
        <f t="shared" si="16"/>
        <v>0.22489391796322489</v>
      </c>
      <c r="BT11" s="45">
        <f t="shared" si="17"/>
        <v>0.36492220650636492</v>
      </c>
      <c r="BU11" s="46">
        <f t="shared" si="18"/>
        <v>0.32531824611032534</v>
      </c>
      <c r="BV11" s="9">
        <f t="shared" si="19"/>
        <v>463</v>
      </c>
      <c r="BW11" s="45">
        <f t="shared" si="20"/>
        <v>0.22678185745140389</v>
      </c>
      <c r="BX11" s="45">
        <f t="shared" si="21"/>
        <v>0.31965442764578833</v>
      </c>
      <c r="BY11" s="46">
        <f t="shared" si="22"/>
        <v>0.28077753779697623</v>
      </c>
      <c r="BZ11" s="9">
        <f t="shared" si="23"/>
        <v>282</v>
      </c>
      <c r="CA11" s="45">
        <f t="shared" si="24"/>
        <v>0.39886845827439887</v>
      </c>
      <c r="CB11" s="45">
        <f t="shared" si="25"/>
        <v>0.18085106382978725</v>
      </c>
      <c r="CC11" s="45">
        <f t="shared" si="26"/>
        <v>0.34397163120567376</v>
      </c>
      <c r="CD11" s="46">
        <f t="shared" si="27"/>
        <v>0.32269503546099293</v>
      </c>
    </row>
    <row r="12" spans="1:82" x14ac:dyDescent="0.3">
      <c r="A12" s="43">
        <v>1</v>
      </c>
      <c r="B12" s="41">
        <v>12</v>
      </c>
      <c r="C12" s="41">
        <v>1960</v>
      </c>
      <c r="D12" s="41">
        <v>784</v>
      </c>
      <c r="E12" s="41">
        <v>413</v>
      </c>
      <c r="F12" s="41">
        <v>42</v>
      </c>
      <c r="G12" s="41">
        <v>9</v>
      </c>
      <c r="H12" s="41">
        <v>675</v>
      </c>
      <c r="I12" s="41">
        <v>29</v>
      </c>
      <c r="J12" s="41">
        <v>3</v>
      </c>
      <c r="K12" s="41">
        <v>5</v>
      </c>
      <c r="L12" s="41">
        <v>1452</v>
      </c>
      <c r="M12" s="41">
        <v>515</v>
      </c>
      <c r="N12" s="41">
        <v>357</v>
      </c>
      <c r="O12" s="41">
        <v>32</v>
      </c>
      <c r="P12" s="41">
        <v>8</v>
      </c>
      <c r="Q12" s="41">
        <v>511</v>
      </c>
      <c r="R12" s="41">
        <v>22</v>
      </c>
      <c r="S12" s="41">
        <v>3</v>
      </c>
      <c r="T12" s="41">
        <v>4</v>
      </c>
      <c r="U12" s="41">
        <v>894.99999999999977</v>
      </c>
      <c r="V12" s="41">
        <v>230</v>
      </c>
      <c r="W12" s="41">
        <v>175</v>
      </c>
      <c r="X12" s="41">
        <v>10</v>
      </c>
      <c r="Y12" s="41">
        <v>480</v>
      </c>
      <c r="Z12" s="41">
        <v>0</v>
      </c>
      <c r="AA12" s="41">
        <v>685</v>
      </c>
      <c r="AB12" s="41">
        <v>189</v>
      </c>
      <c r="AC12" s="41">
        <v>260</v>
      </c>
      <c r="AD12" s="41">
        <v>226</v>
      </c>
      <c r="AE12" s="41">
        <v>10</v>
      </c>
      <c r="AF12" s="41">
        <v>4</v>
      </c>
      <c r="AG12" s="41">
        <v>4</v>
      </c>
      <c r="AH12" s="41">
        <v>9</v>
      </c>
      <c r="AI12" s="41">
        <v>7</v>
      </c>
      <c r="AJ12" s="41">
        <v>447</v>
      </c>
      <c r="AK12" s="41">
        <v>116</v>
      </c>
      <c r="AL12" s="41">
        <v>163</v>
      </c>
      <c r="AM12" s="41">
        <v>138</v>
      </c>
      <c r="AN12" s="41">
        <v>7</v>
      </c>
      <c r="AO12" s="41">
        <v>4</v>
      </c>
      <c r="AP12" s="41">
        <v>3</v>
      </c>
      <c r="AQ12" s="41">
        <v>5</v>
      </c>
      <c r="AR12" s="41">
        <v>6</v>
      </c>
      <c r="AS12" s="41">
        <v>283</v>
      </c>
      <c r="AT12" s="41">
        <v>49</v>
      </c>
      <c r="AU12" s="41">
        <v>132</v>
      </c>
      <c r="AV12" s="41">
        <v>120</v>
      </c>
      <c r="AW12" s="41">
        <v>4</v>
      </c>
      <c r="AX12" s="41">
        <v>1</v>
      </c>
      <c r="AY12" s="41">
        <v>0</v>
      </c>
      <c r="AZ12" s="41">
        <v>4</v>
      </c>
      <c r="BA12" s="41">
        <v>3</v>
      </c>
      <c r="BB12" s="41" t="s">
        <v>36</v>
      </c>
      <c r="BF12" s="9">
        <f t="shared" si="3"/>
        <v>1960</v>
      </c>
      <c r="BG12" s="45">
        <f t="shared" si="4"/>
        <v>0.21071428571428572</v>
      </c>
      <c r="BH12" s="45">
        <f t="shared" si="5"/>
        <v>0.34438775510204084</v>
      </c>
      <c r="BI12" s="46">
        <f t="shared" si="6"/>
        <v>0.4</v>
      </c>
      <c r="BJ12" s="9">
        <f t="shared" si="7"/>
        <v>1452</v>
      </c>
      <c r="BK12" s="45">
        <f t="shared" si="8"/>
        <v>0.24586776859504134</v>
      </c>
      <c r="BL12" s="45">
        <f t="shared" si="9"/>
        <v>5.5096418732782371E-3</v>
      </c>
      <c r="BM12" s="46">
        <f t="shared" si="10"/>
        <v>0.3546831955922865</v>
      </c>
      <c r="BN12" s="49">
        <f t="shared" si="11"/>
        <v>894.99999999999977</v>
      </c>
      <c r="BO12" s="45">
        <f t="shared" si="12"/>
        <v>0.19553072625698328</v>
      </c>
      <c r="BP12" s="45">
        <f t="shared" si="13"/>
        <v>0.53631284916201127</v>
      </c>
      <c r="BQ12" s="46">
        <f t="shared" si="14"/>
        <v>0.25698324022346375</v>
      </c>
      <c r="BR12" s="9">
        <f t="shared" si="15"/>
        <v>685</v>
      </c>
      <c r="BS12" s="45">
        <f t="shared" si="16"/>
        <v>0.27591240875912409</v>
      </c>
      <c r="BT12" s="45">
        <f t="shared" si="17"/>
        <v>0.37956204379562042</v>
      </c>
      <c r="BU12" s="46">
        <f t="shared" si="18"/>
        <v>0.32992700729927005</v>
      </c>
      <c r="BV12" s="9">
        <f t="shared" si="19"/>
        <v>447</v>
      </c>
      <c r="BW12" s="45">
        <f t="shared" si="20"/>
        <v>0.25950782997762861</v>
      </c>
      <c r="BX12" s="45">
        <f t="shared" si="21"/>
        <v>0.36465324384787473</v>
      </c>
      <c r="BY12" s="46">
        <f t="shared" si="22"/>
        <v>0.3087248322147651</v>
      </c>
      <c r="BZ12" s="9">
        <f t="shared" si="23"/>
        <v>283</v>
      </c>
      <c r="CA12" s="45">
        <f t="shared" si="24"/>
        <v>0.41313868613138688</v>
      </c>
      <c r="CB12" s="45">
        <f t="shared" si="25"/>
        <v>0.17314487632508835</v>
      </c>
      <c r="CC12" s="45">
        <f t="shared" si="26"/>
        <v>0.46643109540636041</v>
      </c>
      <c r="CD12" s="46">
        <f t="shared" si="27"/>
        <v>0.42402826855123676</v>
      </c>
    </row>
    <row r="13" spans="1:82" x14ac:dyDescent="0.3">
      <c r="A13" s="43">
        <v>1</v>
      </c>
      <c r="B13" s="41">
        <v>13</v>
      </c>
      <c r="C13" s="41">
        <v>1892</v>
      </c>
      <c r="D13" s="41">
        <v>489</v>
      </c>
      <c r="E13" s="41">
        <v>625</v>
      </c>
      <c r="F13" s="41">
        <v>14</v>
      </c>
      <c r="G13" s="41">
        <v>2</v>
      </c>
      <c r="H13" s="41">
        <v>739</v>
      </c>
      <c r="I13" s="41">
        <v>7</v>
      </c>
      <c r="J13" s="41">
        <v>7</v>
      </c>
      <c r="K13" s="41">
        <v>9</v>
      </c>
      <c r="L13" s="41">
        <v>1455</v>
      </c>
      <c r="M13" s="41">
        <v>320</v>
      </c>
      <c r="N13" s="41">
        <v>534</v>
      </c>
      <c r="O13" s="41">
        <v>13</v>
      </c>
      <c r="P13" s="41">
        <v>2</v>
      </c>
      <c r="Q13" s="41">
        <v>569</v>
      </c>
      <c r="R13" s="41">
        <v>4</v>
      </c>
      <c r="S13" s="41">
        <v>5</v>
      </c>
      <c r="T13" s="41">
        <v>8</v>
      </c>
      <c r="U13" s="41">
        <v>1440</v>
      </c>
      <c r="V13" s="41">
        <v>245</v>
      </c>
      <c r="W13" s="41">
        <v>360</v>
      </c>
      <c r="X13" s="41">
        <v>65</v>
      </c>
      <c r="Y13" s="41">
        <v>710</v>
      </c>
      <c r="Z13" s="41">
        <v>54.999999999999993</v>
      </c>
      <c r="AA13" s="41">
        <v>866</v>
      </c>
      <c r="AB13" s="41">
        <v>133</v>
      </c>
      <c r="AC13" s="41">
        <v>291</v>
      </c>
      <c r="AD13" s="41">
        <v>216</v>
      </c>
      <c r="AE13" s="41">
        <v>31</v>
      </c>
      <c r="AF13" s="41">
        <v>25</v>
      </c>
      <c r="AG13" s="41">
        <v>7</v>
      </c>
      <c r="AH13" s="41">
        <v>8</v>
      </c>
      <c r="AI13" s="41">
        <v>4</v>
      </c>
      <c r="AJ13" s="41">
        <v>617</v>
      </c>
      <c r="AK13" s="41">
        <v>102</v>
      </c>
      <c r="AL13" s="41">
        <v>185</v>
      </c>
      <c r="AM13" s="41">
        <v>134</v>
      </c>
      <c r="AN13" s="41">
        <v>23</v>
      </c>
      <c r="AO13" s="41">
        <v>13</v>
      </c>
      <c r="AP13" s="41">
        <v>5</v>
      </c>
      <c r="AQ13" s="41">
        <v>7</v>
      </c>
      <c r="AR13" s="41">
        <v>3</v>
      </c>
      <c r="AS13" s="41">
        <v>412</v>
      </c>
      <c r="AT13" s="41">
        <v>64</v>
      </c>
      <c r="AU13" s="41">
        <v>123</v>
      </c>
      <c r="AV13" s="41">
        <v>100</v>
      </c>
      <c r="AW13" s="41">
        <v>7</v>
      </c>
      <c r="AX13" s="41">
        <v>8</v>
      </c>
      <c r="AY13" s="41">
        <v>5</v>
      </c>
      <c r="AZ13" s="41">
        <v>2</v>
      </c>
      <c r="BA13" s="41">
        <v>1</v>
      </c>
      <c r="BB13" s="41" t="s">
        <v>37</v>
      </c>
      <c r="BF13" s="9">
        <f t="shared" si="3"/>
        <v>1892</v>
      </c>
      <c r="BG13" s="45">
        <f t="shared" si="4"/>
        <v>0.33033826638477803</v>
      </c>
      <c r="BH13" s="45">
        <f t="shared" si="5"/>
        <v>0.3905919661733615</v>
      </c>
      <c r="BI13" s="46">
        <f t="shared" si="6"/>
        <v>0.2584566596194503</v>
      </c>
      <c r="BJ13" s="9">
        <f t="shared" si="7"/>
        <v>1455</v>
      </c>
      <c r="BK13" s="45">
        <f t="shared" si="8"/>
        <v>0.36701030927835049</v>
      </c>
      <c r="BL13" s="45">
        <f t="shared" si="9"/>
        <v>1.3745704467353953E-3</v>
      </c>
      <c r="BM13" s="46">
        <f t="shared" si="10"/>
        <v>0.21993127147766323</v>
      </c>
      <c r="BN13" s="49">
        <f t="shared" si="11"/>
        <v>1440</v>
      </c>
      <c r="BO13" s="45">
        <f t="shared" si="12"/>
        <v>0.25</v>
      </c>
      <c r="BP13" s="45">
        <f t="shared" si="13"/>
        <v>0.49305555555555558</v>
      </c>
      <c r="BQ13" s="46">
        <f t="shared" si="14"/>
        <v>0.1701388888888889</v>
      </c>
      <c r="BR13" s="9">
        <f t="shared" si="15"/>
        <v>866</v>
      </c>
      <c r="BS13" s="45">
        <f t="shared" si="16"/>
        <v>0.1535796766743649</v>
      </c>
      <c r="BT13" s="45">
        <f t="shared" si="17"/>
        <v>0.33602771362586603</v>
      </c>
      <c r="BU13" s="46">
        <f t="shared" si="18"/>
        <v>0.24942263279445728</v>
      </c>
      <c r="BV13" s="9">
        <f t="shared" si="19"/>
        <v>617</v>
      </c>
      <c r="BW13" s="45">
        <f t="shared" si="20"/>
        <v>0.16531604538087522</v>
      </c>
      <c r="BX13" s="45">
        <f t="shared" si="21"/>
        <v>0.29983792544570503</v>
      </c>
      <c r="BY13" s="46">
        <f t="shared" si="22"/>
        <v>0.21717990275526741</v>
      </c>
      <c r="BZ13" s="9">
        <f t="shared" si="23"/>
        <v>412</v>
      </c>
      <c r="CA13" s="45">
        <f t="shared" si="24"/>
        <v>0.47575057736720555</v>
      </c>
      <c r="CB13" s="45">
        <f t="shared" si="25"/>
        <v>0.1553398058252427</v>
      </c>
      <c r="CC13" s="45">
        <f t="shared" si="26"/>
        <v>0.29854368932038833</v>
      </c>
      <c r="CD13" s="46">
        <f t="shared" si="27"/>
        <v>0.24271844660194175</v>
      </c>
    </row>
    <row r="14" spans="1:82" x14ac:dyDescent="0.3">
      <c r="A14" s="43"/>
      <c r="B14" s="41">
        <v>14</v>
      </c>
      <c r="C14" s="41">
        <v>2044</v>
      </c>
      <c r="D14" s="41">
        <v>631</v>
      </c>
      <c r="E14" s="41">
        <v>624</v>
      </c>
      <c r="F14" s="41">
        <v>26</v>
      </c>
      <c r="G14" s="41">
        <v>10</v>
      </c>
      <c r="H14" s="41">
        <v>738</v>
      </c>
      <c r="I14" s="41">
        <v>9</v>
      </c>
      <c r="J14" s="41">
        <v>1</v>
      </c>
      <c r="K14" s="41">
        <v>5</v>
      </c>
      <c r="L14" s="41">
        <v>1533</v>
      </c>
      <c r="M14" s="41">
        <v>423</v>
      </c>
      <c r="N14" s="41">
        <v>518</v>
      </c>
      <c r="O14" s="41">
        <v>19</v>
      </c>
      <c r="P14" s="41">
        <v>8</v>
      </c>
      <c r="Q14" s="41">
        <v>558</v>
      </c>
      <c r="R14" s="41">
        <v>2</v>
      </c>
      <c r="S14" s="41">
        <v>1</v>
      </c>
      <c r="T14" s="41">
        <v>4</v>
      </c>
      <c r="U14" s="41">
        <v>1414.9999999999998</v>
      </c>
      <c r="V14" s="41">
        <v>534.99999999999989</v>
      </c>
      <c r="W14" s="41">
        <v>545</v>
      </c>
      <c r="X14" s="41">
        <v>25.000000000000004</v>
      </c>
      <c r="Y14" s="41">
        <v>290.00000000000006</v>
      </c>
      <c r="Z14" s="41">
        <v>25.000000000000004</v>
      </c>
      <c r="AA14" s="41">
        <v>920</v>
      </c>
      <c r="AB14" s="41">
        <v>204</v>
      </c>
      <c r="AC14" s="41">
        <v>281</v>
      </c>
      <c r="AD14" s="41">
        <v>215</v>
      </c>
      <c r="AE14" s="41">
        <v>18</v>
      </c>
      <c r="AF14" s="41">
        <v>7</v>
      </c>
      <c r="AG14" s="41">
        <v>10</v>
      </c>
      <c r="AH14" s="41">
        <v>16</v>
      </c>
      <c r="AI14" s="41">
        <v>15</v>
      </c>
      <c r="AJ14" s="41">
        <v>610</v>
      </c>
      <c r="AK14" s="41">
        <v>127</v>
      </c>
      <c r="AL14" s="41">
        <v>163</v>
      </c>
      <c r="AM14" s="41">
        <v>126</v>
      </c>
      <c r="AN14" s="41">
        <v>8</v>
      </c>
      <c r="AO14" s="41">
        <v>6</v>
      </c>
      <c r="AP14" s="41">
        <v>9</v>
      </c>
      <c r="AQ14" s="41">
        <v>9</v>
      </c>
      <c r="AR14" s="41">
        <v>5</v>
      </c>
      <c r="AS14" s="41">
        <v>381</v>
      </c>
      <c r="AT14" s="41">
        <v>59</v>
      </c>
      <c r="AU14" s="41">
        <v>124</v>
      </c>
      <c r="AV14" s="41">
        <v>90</v>
      </c>
      <c r="AW14" s="41">
        <v>10</v>
      </c>
      <c r="AX14" s="41">
        <v>5</v>
      </c>
      <c r="AY14" s="41">
        <v>7</v>
      </c>
      <c r="AZ14" s="41">
        <v>8</v>
      </c>
      <c r="BA14" s="41">
        <v>4</v>
      </c>
      <c r="BB14" s="41" t="s">
        <v>38</v>
      </c>
      <c r="BF14" s="9">
        <f t="shared" si="3"/>
        <v>2044</v>
      </c>
      <c r="BG14" s="45">
        <f t="shared" si="4"/>
        <v>0.30528375733855184</v>
      </c>
      <c r="BH14" s="45">
        <f t="shared" si="5"/>
        <v>0.36105675146771038</v>
      </c>
      <c r="BI14" s="46">
        <f t="shared" si="6"/>
        <v>0.30870841487279843</v>
      </c>
      <c r="BJ14" s="9">
        <f t="shared" si="7"/>
        <v>1533</v>
      </c>
      <c r="BK14" s="45">
        <f t="shared" si="8"/>
        <v>0.33789954337899542</v>
      </c>
      <c r="BL14" s="45">
        <f t="shared" si="9"/>
        <v>5.2185257664709717E-3</v>
      </c>
      <c r="BM14" s="46">
        <f t="shared" si="10"/>
        <v>0.27592954990215263</v>
      </c>
      <c r="BN14" s="49">
        <f t="shared" si="11"/>
        <v>1414.9999999999998</v>
      </c>
      <c r="BO14" s="45">
        <f t="shared" si="12"/>
        <v>0.38515901060070679</v>
      </c>
      <c r="BP14" s="45">
        <f t="shared" si="13"/>
        <v>0.20494699646643116</v>
      </c>
      <c r="BQ14" s="46">
        <f t="shared" si="14"/>
        <v>0.3780918727915194</v>
      </c>
      <c r="BR14" s="9">
        <f t="shared" si="15"/>
        <v>920</v>
      </c>
      <c r="BS14" s="45">
        <f t="shared" si="16"/>
        <v>0.22173913043478261</v>
      </c>
      <c r="BT14" s="45">
        <f t="shared" si="17"/>
        <v>0.30543478260869567</v>
      </c>
      <c r="BU14" s="46">
        <f t="shared" si="18"/>
        <v>0.23369565217391305</v>
      </c>
      <c r="BV14" s="9">
        <f t="shared" si="19"/>
        <v>610</v>
      </c>
      <c r="BW14" s="45">
        <f t="shared" si="20"/>
        <v>0.2081967213114754</v>
      </c>
      <c r="BX14" s="45">
        <f t="shared" si="21"/>
        <v>0.26721311475409837</v>
      </c>
      <c r="BY14" s="46">
        <f t="shared" si="22"/>
        <v>0.20655737704918034</v>
      </c>
      <c r="BZ14" s="9">
        <f t="shared" si="23"/>
        <v>381</v>
      </c>
      <c r="CA14" s="45">
        <f t="shared" si="24"/>
        <v>0.41413043478260869</v>
      </c>
      <c r="CB14" s="45">
        <f t="shared" si="25"/>
        <v>0.15485564304461943</v>
      </c>
      <c r="CC14" s="45">
        <f t="shared" si="26"/>
        <v>0.32545931758530183</v>
      </c>
      <c r="CD14" s="46">
        <f t="shared" si="27"/>
        <v>0.23622047244094488</v>
      </c>
    </row>
    <row r="15" spans="1:82" x14ac:dyDescent="0.3">
      <c r="A15" s="43"/>
      <c r="B15" s="41">
        <v>15</v>
      </c>
      <c r="C15" s="41">
        <v>8</v>
      </c>
      <c r="D15" s="41">
        <v>1</v>
      </c>
      <c r="E15" s="41">
        <v>5</v>
      </c>
      <c r="F15" s="41">
        <v>0</v>
      </c>
      <c r="G15" s="41">
        <v>0</v>
      </c>
      <c r="H15" s="41">
        <v>2</v>
      </c>
      <c r="I15" s="41">
        <v>0</v>
      </c>
      <c r="J15" s="41">
        <v>0</v>
      </c>
      <c r="K15" s="41">
        <v>0</v>
      </c>
      <c r="L15" s="41">
        <v>7</v>
      </c>
      <c r="M15" s="41">
        <v>1</v>
      </c>
      <c r="N15" s="41">
        <v>4</v>
      </c>
      <c r="O15" s="41">
        <v>0</v>
      </c>
      <c r="P15" s="41">
        <v>0</v>
      </c>
      <c r="Q15" s="41">
        <v>2</v>
      </c>
      <c r="R15" s="41">
        <v>0</v>
      </c>
      <c r="S15" s="41">
        <v>0</v>
      </c>
      <c r="T15" s="41">
        <v>0</v>
      </c>
      <c r="U15" s="41">
        <v>6.7736211807091768</v>
      </c>
      <c r="V15" s="41">
        <v>0.43809523809523809</v>
      </c>
      <c r="W15" s="41">
        <v>3.8957055214723928</v>
      </c>
      <c r="X15" s="41">
        <v>0</v>
      </c>
      <c r="Y15" s="41">
        <v>2.4452830188679244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 t="s">
        <v>39</v>
      </c>
      <c r="BF15" s="9">
        <f t="shared" si="3"/>
        <v>8</v>
      </c>
      <c r="BG15" s="45">
        <f t="shared" si="4"/>
        <v>0.625</v>
      </c>
      <c r="BH15" s="45">
        <f t="shared" si="5"/>
        <v>0.25</v>
      </c>
      <c r="BI15" s="46">
        <f t="shared" si="6"/>
        <v>0.125</v>
      </c>
      <c r="BJ15" s="9">
        <f t="shared" si="7"/>
        <v>7</v>
      </c>
      <c r="BK15" s="45">
        <f t="shared" si="8"/>
        <v>0.5714285714285714</v>
      </c>
      <c r="BL15" s="45">
        <f t="shared" si="9"/>
        <v>0</v>
      </c>
      <c r="BM15" s="46">
        <f t="shared" si="10"/>
        <v>0.14285714285714285</v>
      </c>
      <c r="BN15" s="49">
        <f t="shared" si="11"/>
        <v>6.7736211807091768</v>
      </c>
      <c r="BO15" s="45">
        <f t="shared" si="12"/>
        <v>0.57512893289147959</v>
      </c>
      <c r="BP15" s="45">
        <f t="shared" si="13"/>
        <v>0.36100085222243133</v>
      </c>
      <c r="BQ15" s="46">
        <f t="shared" si="14"/>
        <v>6.4676666498992327E-2</v>
      </c>
      <c r="BR15" s="9">
        <f t="shared" si="15"/>
        <v>0</v>
      </c>
      <c r="BS15" s="45" t="e">
        <f t="shared" si="16"/>
        <v>#DIV/0!</v>
      </c>
      <c r="BT15" s="45" t="e">
        <f t="shared" si="17"/>
        <v>#DIV/0!</v>
      </c>
      <c r="BU15" s="46" t="e">
        <f t="shared" si="18"/>
        <v>#DIV/0!</v>
      </c>
      <c r="BV15" s="9">
        <f t="shared" si="19"/>
        <v>0</v>
      </c>
      <c r="BW15" s="45" t="e">
        <f t="shared" si="20"/>
        <v>#DIV/0!</v>
      </c>
      <c r="BX15" s="45" t="e">
        <f t="shared" si="21"/>
        <v>#DIV/0!</v>
      </c>
      <c r="BY15" s="46" t="e">
        <f t="shared" si="22"/>
        <v>#DIV/0!</v>
      </c>
      <c r="BZ15" s="9">
        <f t="shared" si="23"/>
        <v>0</v>
      </c>
      <c r="CA15" s="45" t="e">
        <f t="shared" si="24"/>
        <v>#DIV/0!</v>
      </c>
      <c r="CB15" s="45" t="e">
        <f t="shared" si="25"/>
        <v>#DIV/0!</v>
      </c>
      <c r="CC15" s="45" t="e">
        <f t="shared" si="26"/>
        <v>#DIV/0!</v>
      </c>
      <c r="CD15" s="46" t="e">
        <f t="shared" si="27"/>
        <v>#DIV/0!</v>
      </c>
    </row>
    <row r="16" spans="1:82" x14ac:dyDescent="0.3">
      <c r="A16" s="43"/>
      <c r="B16" s="41">
        <v>16</v>
      </c>
      <c r="C16" s="41">
        <v>203</v>
      </c>
      <c r="D16" s="41">
        <v>54</v>
      </c>
      <c r="E16" s="41">
        <v>29</v>
      </c>
      <c r="F16" s="41">
        <v>7</v>
      </c>
      <c r="G16" s="41">
        <v>0</v>
      </c>
      <c r="H16" s="41">
        <v>112</v>
      </c>
      <c r="I16" s="41">
        <v>0</v>
      </c>
      <c r="J16" s="41">
        <v>0</v>
      </c>
      <c r="K16" s="41">
        <v>1</v>
      </c>
      <c r="L16" s="41">
        <v>162</v>
      </c>
      <c r="M16" s="41">
        <v>43</v>
      </c>
      <c r="N16" s="41">
        <v>26</v>
      </c>
      <c r="O16" s="41">
        <v>6</v>
      </c>
      <c r="P16" s="41">
        <v>0</v>
      </c>
      <c r="Q16" s="41">
        <v>86</v>
      </c>
      <c r="R16" s="41">
        <v>0</v>
      </c>
      <c r="S16" s="41">
        <v>0</v>
      </c>
      <c r="T16" s="41">
        <v>1</v>
      </c>
      <c r="U16" s="41">
        <v>156.47990609188605</v>
      </c>
      <c r="V16" s="41">
        <v>31.393805309734514</v>
      </c>
      <c r="W16" s="41">
        <v>22.15909090909091</v>
      </c>
      <c r="X16" s="41">
        <v>2.25</v>
      </c>
      <c r="Y16" s="41">
        <v>100.67700987306064</v>
      </c>
      <c r="Z16" s="41">
        <v>0</v>
      </c>
      <c r="AA16" s="41">
        <v>55</v>
      </c>
      <c r="AB16" s="41">
        <v>12</v>
      </c>
      <c r="AC16" s="41">
        <v>27</v>
      </c>
      <c r="AD16" s="41">
        <v>25</v>
      </c>
      <c r="AE16" s="41">
        <v>1</v>
      </c>
      <c r="AF16" s="41">
        <v>1</v>
      </c>
      <c r="AG16" s="41">
        <v>0</v>
      </c>
      <c r="AH16" s="41">
        <v>0</v>
      </c>
      <c r="AI16" s="41">
        <v>0</v>
      </c>
      <c r="AJ16" s="41">
        <v>32</v>
      </c>
      <c r="AK16" s="41">
        <v>7</v>
      </c>
      <c r="AL16" s="41">
        <v>17</v>
      </c>
      <c r="AM16" s="41">
        <v>15</v>
      </c>
      <c r="AN16" s="41">
        <v>1</v>
      </c>
      <c r="AO16" s="41">
        <v>1</v>
      </c>
      <c r="AP16" s="41">
        <v>0</v>
      </c>
      <c r="AQ16" s="41">
        <v>0</v>
      </c>
      <c r="AR16" s="41">
        <v>0</v>
      </c>
      <c r="AS16" s="41">
        <v>17</v>
      </c>
      <c r="AT16" s="41">
        <v>1</v>
      </c>
      <c r="AU16" s="41">
        <v>14</v>
      </c>
      <c r="AV16" s="41">
        <v>13</v>
      </c>
      <c r="AW16" s="41">
        <v>1</v>
      </c>
      <c r="AX16" s="41">
        <v>0</v>
      </c>
      <c r="AY16" s="41">
        <v>0</v>
      </c>
      <c r="AZ16" s="41">
        <v>0</v>
      </c>
      <c r="BA16" s="41">
        <v>0</v>
      </c>
      <c r="BB16" s="41" t="s">
        <v>40</v>
      </c>
      <c r="BF16" s="9">
        <f t="shared" si="3"/>
        <v>203</v>
      </c>
      <c r="BG16" s="45">
        <f t="shared" si="4"/>
        <v>0.14285714285714285</v>
      </c>
      <c r="BH16" s="45">
        <f t="shared" si="5"/>
        <v>0.55172413793103448</v>
      </c>
      <c r="BI16" s="46">
        <f t="shared" si="6"/>
        <v>0.26600985221674878</v>
      </c>
      <c r="BJ16" s="9">
        <f t="shared" si="7"/>
        <v>162</v>
      </c>
      <c r="BK16" s="45">
        <f t="shared" si="8"/>
        <v>0.16049382716049382</v>
      </c>
      <c r="BL16" s="45">
        <f t="shared" si="9"/>
        <v>0</v>
      </c>
      <c r="BM16" s="46">
        <f t="shared" si="10"/>
        <v>0.26543209876543211</v>
      </c>
      <c r="BN16" s="49">
        <f t="shared" si="11"/>
        <v>156.47990609188605</v>
      </c>
      <c r="BO16" s="45">
        <f t="shared" si="12"/>
        <v>0.14160981727634053</v>
      </c>
      <c r="BP16" s="45">
        <f t="shared" si="13"/>
        <v>0.6433861854054439</v>
      </c>
      <c r="BQ16" s="46">
        <f t="shared" si="14"/>
        <v>0.20062515433323344</v>
      </c>
      <c r="BR16" s="9">
        <f t="shared" si="15"/>
        <v>55</v>
      </c>
      <c r="BS16" s="45">
        <f t="shared" si="16"/>
        <v>0.21818181818181817</v>
      </c>
      <c r="BT16" s="45">
        <f t="shared" si="17"/>
        <v>0.49090909090909091</v>
      </c>
      <c r="BU16" s="46">
        <f t="shared" si="18"/>
        <v>0.45454545454545453</v>
      </c>
      <c r="BV16" s="9">
        <f t="shared" si="19"/>
        <v>32</v>
      </c>
      <c r="BW16" s="45">
        <f t="shared" si="20"/>
        <v>0.21875</v>
      </c>
      <c r="BX16" s="45">
        <f t="shared" si="21"/>
        <v>0.53125</v>
      </c>
      <c r="BY16" s="46">
        <f t="shared" si="22"/>
        <v>0.46875</v>
      </c>
      <c r="BZ16" s="9">
        <f t="shared" si="23"/>
        <v>17</v>
      </c>
      <c r="CA16" s="45">
        <f t="shared" si="24"/>
        <v>0.30909090909090908</v>
      </c>
      <c r="CB16" s="45">
        <f t="shared" si="25"/>
        <v>5.8823529411764705E-2</v>
      </c>
      <c r="CC16" s="45">
        <f t="shared" si="26"/>
        <v>0.82352941176470584</v>
      </c>
      <c r="CD16" s="46">
        <f t="shared" si="27"/>
        <v>0.76470588235294112</v>
      </c>
    </row>
    <row r="17" spans="1:82" x14ac:dyDescent="0.3">
      <c r="A17" s="43"/>
      <c r="B17" s="41">
        <v>17</v>
      </c>
      <c r="C17" s="41">
        <v>585</v>
      </c>
      <c r="D17" s="41">
        <v>227</v>
      </c>
      <c r="E17" s="41">
        <v>150</v>
      </c>
      <c r="F17" s="41">
        <v>26</v>
      </c>
      <c r="G17" s="41">
        <v>0</v>
      </c>
      <c r="H17" s="41">
        <v>175</v>
      </c>
      <c r="I17" s="41">
        <v>0</v>
      </c>
      <c r="J17" s="41">
        <v>1</v>
      </c>
      <c r="K17" s="41">
        <v>6</v>
      </c>
      <c r="L17" s="41">
        <v>427</v>
      </c>
      <c r="M17" s="41">
        <v>158</v>
      </c>
      <c r="N17" s="41">
        <v>125</v>
      </c>
      <c r="O17" s="41">
        <v>18</v>
      </c>
      <c r="P17" s="41">
        <v>0</v>
      </c>
      <c r="Q17" s="41">
        <v>121</v>
      </c>
      <c r="R17" s="41">
        <v>0</v>
      </c>
      <c r="S17" s="41">
        <v>1</v>
      </c>
      <c r="T17" s="41">
        <v>4</v>
      </c>
      <c r="U17" s="41">
        <v>315.39320669971283</v>
      </c>
      <c r="V17" s="41">
        <v>55.3</v>
      </c>
      <c r="W17" s="41">
        <v>114.79591836734694</v>
      </c>
      <c r="X17" s="41">
        <v>17.41935483870968</v>
      </c>
      <c r="Y17" s="41">
        <v>118.20051413881748</v>
      </c>
      <c r="Z17" s="41">
        <v>9.67741935483871</v>
      </c>
      <c r="AA17" s="41">
        <v>220</v>
      </c>
      <c r="AB17" s="41">
        <v>55</v>
      </c>
      <c r="AC17" s="41">
        <v>40</v>
      </c>
      <c r="AD17" s="41">
        <v>26</v>
      </c>
      <c r="AE17" s="41">
        <v>5</v>
      </c>
      <c r="AF17" s="41">
        <v>5</v>
      </c>
      <c r="AG17" s="41">
        <v>1</v>
      </c>
      <c r="AH17" s="41">
        <v>1</v>
      </c>
      <c r="AI17" s="41">
        <v>2</v>
      </c>
      <c r="AJ17" s="41">
        <v>124</v>
      </c>
      <c r="AK17" s="41">
        <v>22</v>
      </c>
      <c r="AL17" s="41">
        <v>18</v>
      </c>
      <c r="AM17" s="41">
        <v>14</v>
      </c>
      <c r="AN17" s="41">
        <v>1</v>
      </c>
      <c r="AO17" s="41">
        <v>2</v>
      </c>
      <c r="AP17" s="41">
        <v>0</v>
      </c>
      <c r="AQ17" s="41">
        <v>0</v>
      </c>
      <c r="AR17" s="41">
        <v>1</v>
      </c>
      <c r="AS17" s="41">
        <v>73</v>
      </c>
      <c r="AT17" s="41">
        <v>13</v>
      </c>
      <c r="AU17" s="41">
        <v>18</v>
      </c>
      <c r="AV17" s="41">
        <v>16</v>
      </c>
      <c r="AW17" s="41">
        <v>0</v>
      </c>
      <c r="AX17" s="41">
        <v>2</v>
      </c>
      <c r="AY17" s="41">
        <v>0</v>
      </c>
      <c r="AZ17" s="41">
        <v>0</v>
      </c>
      <c r="BA17" s="41">
        <v>0</v>
      </c>
      <c r="BB17" s="41" t="s">
        <v>41</v>
      </c>
      <c r="BF17" s="9">
        <f t="shared" si="3"/>
        <v>585</v>
      </c>
      <c r="BG17" s="45">
        <f t="shared" si="4"/>
        <v>0.25641025641025639</v>
      </c>
      <c r="BH17" s="45">
        <f t="shared" si="5"/>
        <v>0.29914529914529914</v>
      </c>
      <c r="BI17" s="46">
        <f t="shared" si="6"/>
        <v>0.38803418803418804</v>
      </c>
      <c r="BJ17" s="9">
        <f t="shared" si="7"/>
        <v>427</v>
      </c>
      <c r="BK17" s="45">
        <f t="shared" si="8"/>
        <v>0.29274004683840749</v>
      </c>
      <c r="BL17" s="45">
        <f t="shared" si="9"/>
        <v>0</v>
      </c>
      <c r="BM17" s="46">
        <f t="shared" si="10"/>
        <v>0.37002341920374709</v>
      </c>
      <c r="BN17" s="49">
        <f t="shared" si="11"/>
        <v>315.39320669971283</v>
      </c>
      <c r="BO17" s="45">
        <f t="shared" si="12"/>
        <v>0.36397714322567704</v>
      </c>
      <c r="BP17" s="45">
        <f t="shared" si="13"/>
        <v>0.37477190893130641</v>
      </c>
      <c r="BQ17" s="46">
        <f t="shared" si="14"/>
        <v>0.17533668711086525</v>
      </c>
      <c r="BR17" s="9">
        <f t="shared" si="15"/>
        <v>220</v>
      </c>
      <c r="BS17" s="45">
        <f t="shared" si="16"/>
        <v>0.25</v>
      </c>
      <c r="BT17" s="45">
        <f t="shared" si="17"/>
        <v>0.18181818181818182</v>
      </c>
      <c r="BU17" s="46">
        <f t="shared" si="18"/>
        <v>0.11818181818181818</v>
      </c>
      <c r="BV17" s="9">
        <f t="shared" si="19"/>
        <v>124</v>
      </c>
      <c r="BW17" s="45">
        <f t="shared" si="20"/>
        <v>0.17741935483870969</v>
      </c>
      <c r="BX17" s="45">
        <f t="shared" si="21"/>
        <v>0.14516129032258066</v>
      </c>
      <c r="BY17" s="46">
        <f t="shared" si="22"/>
        <v>0.11290322580645161</v>
      </c>
      <c r="BZ17" s="9">
        <f t="shared" si="23"/>
        <v>73</v>
      </c>
      <c r="CA17" s="45">
        <f t="shared" si="24"/>
        <v>0.33181818181818185</v>
      </c>
      <c r="CB17" s="45">
        <f t="shared" si="25"/>
        <v>0.17808219178082191</v>
      </c>
      <c r="CC17" s="45">
        <f t="shared" si="26"/>
        <v>0.24657534246575341</v>
      </c>
      <c r="CD17" s="46">
        <f t="shared" si="27"/>
        <v>0.21917808219178081</v>
      </c>
    </row>
    <row r="18" spans="1:82" x14ac:dyDescent="0.3">
      <c r="A18" s="43"/>
      <c r="B18" s="41">
        <v>18</v>
      </c>
      <c r="C18" s="41">
        <v>2471</v>
      </c>
      <c r="D18" s="41">
        <v>859</v>
      </c>
      <c r="E18" s="41">
        <v>502</v>
      </c>
      <c r="F18" s="41">
        <v>23</v>
      </c>
      <c r="G18" s="41">
        <v>11</v>
      </c>
      <c r="H18" s="41">
        <v>1055</v>
      </c>
      <c r="I18" s="41">
        <v>7</v>
      </c>
      <c r="J18" s="41">
        <v>4</v>
      </c>
      <c r="K18" s="41">
        <v>10</v>
      </c>
      <c r="L18" s="41">
        <v>1925</v>
      </c>
      <c r="M18" s="41">
        <v>616</v>
      </c>
      <c r="N18" s="41">
        <v>458</v>
      </c>
      <c r="O18" s="41">
        <v>16</v>
      </c>
      <c r="P18" s="41">
        <v>9</v>
      </c>
      <c r="Q18" s="41">
        <v>810</v>
      </c>
      <c r="R18" s="41">
        <v>7</v>
      </c>
      <c r="S18" s="41">
        <v>1</v>
      </c>
      <c r="T18" s="41">
        <v>8</v>
      </c>
      <c r="U18" s="41">
        <v>1361.5281676665977</v>
      </c>
      <c r="V18" s="41">
        <v>196.80511182108623</v>
      </c>
      <c r="W18" s="41">
        <v>282.06680584551145</v>
      </c>
      <c r="X18" s="41">
        <v>40</v>
      </c>
      <c r="Y18" s="41">
        <v>822.65625</v>
      </c>
      <c r="Z18" s="41">
        <v>20</v>
      </c>
      <c r="AA18" s="41">
        <v>1016</v>
      </c>
      <c r="AB18" s="41">
        <v>225</v>
      </c>
      <c r="AC18" s="41">
        <v>455</v>
      </c>
      <c r="AD18" s="41">
        <v>381</v>
      </c>
      <c r="AE18" s="41">
        <v>35</v>
      </c>
      <c r="AF18" s="41">
        <v>13</v>
      </c>
      <c r="AG18" s="41">
        <v>9</v>
      </c>
      <c r="AH18" s="41">
        <v>13</v>
      </c>
      <c r="AI18" s="41">
        <v>4</v>
      </c>
      <c r="AJ18" s="41">
        <v>651</v>
      </c>
      <c r="AK18" s="41">
        <v>145</v>
      </c>
      <c r="AL18" s="41">
        <v>249</v>
      </c>
      <c r="AM18" s="41">
        <v>207</v>
      </c>
      <c r="AN18" s="41">
        <v>17</v>
      </c>
      <c r="AO18" s="41">
        <v>8</v>
      </c>
      <c r="AP18" s="41">
        <v>8</v>
      </c>
      <c r="AQ18" s="41">
        <v>9</v>
      </c>
      <c r="AR18" s="41">
        <v>0</v>
      </c>
      <c r="AS18" s="41">
        <v>415</v>
      </c>
      <c r="AT18" s="41">
        <v>60</v>
      </c>
      <c r="AU18" s="41">
        <v>211</v>
      </c>
      <c r="AV18" s="41">
        <v>181</v>
      </c>
      <c r="AW18" s="41">
        <v>14</v>
      </c>
      <c r="AX18" s="41">
        <v>4</v>
      </c>
      <c r="AY18" s="41">
        <v>7</v>
      </c>
      <c r="AZ18" s="41">
        <v>4</v>
      </c>
      <c r="BA18" s="41">
        <v>1</v>
      </c>
      <c r="BB18" s="41" t="s">
        <v>42</v>
      </c>
      <c r="BF18" s="9">
        <f t="shared" si="3"/>
        <v>2471</v>
      </c>
      <c r="BG18" s="45">
        <f t="shared" si="4"/>
        <v>0.20315661675435046</v>
      </c>
      <c r="BH18" s="45">
        <f t="shared" si="5"/>
        <v>0.42695265074868477</v>
      </c>
      <c r="BI18" s="46">
        <f t="shared" si="6"/>
        <v>0.34763253743423717</v>
      </c>
      <c r="BJ18" s="9">
        <f t="shared" si="7"/>
        <v>1925</v>
      </c>
      <c r="BK18" s="45">
        <f t="shared" si="8"/>
        <v>0.23792207792207792</v>
      </c>
      <c r="BL18" s="45">
        <f t="shared" si="9"/>
        <v>4.6753246753246753E-3</v>
      </c>
      <c r="BM18" s="46">
        <f t="shared" si="10"/>
        <v>0.32</v>
      </c>
      <c r="BN18" s="49">
        <f t="shared" si="11"/>
        <v>1361.5281676665977</v>
      </c>
      <c r="BO18" s="45">
        <f t="shared" si="12"/>
        <v>0.20716927680528321</v>
      </c>
      <c r="BP18" s="45">
        <f t="shared" si="13"/>
        <v>0.60421537323746854</v>
      </c>
      <c r="BQ18" s="46">
        <f t="shared" si="14"/>
        <v>0.14454722017126759</v>
      </c>
      <c r="BR18" s="9">
        <f t="shared" si="15"/>
        <v>1016</v>
      </c>
      <c r="BS18" s="45">
        <f t="shared" si="16"/>
        <v>0.22145669291338582</v>
      </c>
      <c r="BT18" s="45">
        <f t="shared" si="17"/>
        <v>0.44783464566929132</v>
      </c>
      <c r="BU18" s="46">
        <f t="shared" si="18"/>
        <v>0.375</v>
      </c>
      <c r="BV18" s="9">
        <f t="shared" si="19"/>
        <v>651</v>
      </c>
      <c r="BW18" s="45">
        <f t="shared" si="20"/>
        <v>0.2227342549923195</v>
      </c>
      <c r="BX18" s="45">
        <f t="shared" si="21"/>
        <v>0.38248847926267282</v>
      </c>
      <c r="BY18" s="46">
        <f t="shared" si="22"/>
        <v>0.31797235023041476</v>
      </c>
      <c r="BZ18" s="9">
        <f t="shared" si="23"/>
        <v>415</v>
      </c>
      <c r="CA18" s="45">
        <f t="shared" si="24"/>
        <v>0.40846456692913385</v>
      </c>
      <c r="CB18" s="45">
        <f t="shared" si="25"/>
        <v>0.14457831325301204</v>
      </c>
      <c r="CC18" s="45">
        <f t="shared" si="26"/>
        <v>0.50843373493975907</v>
      </c>
      <c r="CD18" s="46">
        <f t="shared" si="27"/>
        <v>0.43614457831325304</v>
      </c>
    </row>
    <row r="19" spans="1:82" x14ac:dyDescent="0.3">
      <c r="A19" s="43">
        <v>2</v>
      </c>
      <c r="B19" s="41">
        <v>19</v>
      </c>
      <c r="C19" s="41">
        <v>1589</v>
      </c>
      <c r="D19" s="41">
        <v>381</v>
      </c>
      <c r="E19" s="41">
        <v>561</v>
      </c>
      <c r="F19" s="41">
        <v>27</v>
      </c>
      <c r="G19" s="41">
        <v>3</v>
      </c>
      <c r="H19" s="41">
        <v>589</v>
      </c>
      <c r="I19" s="41">
        <v>19</v>
      </c>
      <c r="J19" s="41">
        <v>2</v>
      </c>
      <c r="K19" s="41">
        <v>7</v>
      </c>
      <c r="L19" s="41">
        <v>1298</v>
      </c>
      <c r="M19" s="41">
        <v>267</v>
      </c>
      <c r="N19" s="41">
        <v>501</v>
      </c>
      <c r="O19" s="41">
        <v>19</v>
      </c>
      <c r="P19" s="41">
        <v>2</v>
      </c>
      <c r="Q19" s="41">
        <v>491</v>
      </c>
      <c r="R19" s="41">
        <v>11</v>
      </c>
      <c r="S19" s="41">
        <v>2</v>
      </c>
      <c r="T19" s="41">
        <v>5</v>
      </c>
      <c r="U19" s="41">
        <v>1000.0000000000001</v>
      </c>
      <c r="V19" s="41">
        <v>150</v>
      </c>
      <c r="W19" s="41">
        <v>470.00000000000006</v>
      </c>
      <c r="X19" s="41">
        <v>0</v>
      </c>
      <c r="Y19" s="41">
        <v>380</v>
      </c>
      <c r="Z19" s="41">
        <v>0</v>
      </c>
      <c r="AA19" s="41">
        <v>846</v>
      </c>
      <c r="AB19" s="41">
        <v>136</v>
      </c>
      <c r="AC19" s="41">
        <v>253</v>
      </c>
      <c r="AD19" s="41">
        <v>180</v>
      </c>
      <c r="AE19" s="41">
        <v>26</v>
      </c>
      <c r="AF19" s="41">
        <v>31</v>
      </c>
      <c r="AG19" s="41">
        <v>4</v>
      </c>
      <c r="AH19" s="41">
        <v>10</v>
      </c>
      <c r="AI19" s="41">
        <v>2</v>
      </c>
      <c r="AJ19" s="41">
        <v>581</v>
      </c>
      <c r="AK19" s="41">
        <v>80</v>
      </c>
      <c r="AL19" s="41">
        <v>144</v>
      </c>
      <c r="AM19" s="41">
        <v>105</v>
      </c>
      <c r="AN19" s="41">
        <v>13</v>
      </c>
      <c r="AO19" s="41">
        <v>17</v>
      </c>
      <c r="AP19" s="41">
        <v>1</v>
      </c>
      <c r="AQ19" s="41">
        <v>7</v>
      </c>
      <c r="AR19" s="41">
        <v>1</v>
      </c>
      <c r="AS19" s="41">
        <v>391</v>
      </c>
      <c r="AT19" s="41">
        <v>42</v>
      </c>
      <c r="AU19" s="41">
        <v>110</v>
      </c>
      <c r="AV19" s="41">
        <v>90</v>
      </c>
      <c r="AW19" s="41">
        <v>12</v>
      </c>
      <c r="AX19" s="41">
        <v>5</v>
      </c>
      <c r="AY19" s="41">
        <v>1</v>
      </c>
      <c r="AZ19" s="41">
        <v>1</v>
      </c>
      <c r="BA19" s="41">
        <v>1</v>
      </c>
      <c r="BB19" s="41" t="s">
        <v>43</v>
      </c>
      <c r="BF19" s="9">
        <f t="shared" si="3"/>
        <v>1589</v>
      </c>
      <c r="BG19" s="45">
        <f t="shared" si="4"/>
        <v>0.35305223410950282</v>
      </c>
      <c r="BH19" s="45">
        <f t="shared" si="5"/>
        <v>0.37067337948395218</v>
      </c>
      <c r="BI19" s="46">
        <f t="shared" si="6"/>
        <v>0.23977344241661422</v>
      </c>
      <c r="BJ19" s="9">
        <f t="shared" si="7"/>
        <v>1298</v>
      </c>
      <c r="BK19" s="45">
        <f t="shared" si="8"/>
        <v>0.38597842835130969</v>
      </c>
      <c r="BL19" s="45">
        <f t="shared" si="9"/>
        <v>1.5408320493066256E-3</v>
      </c>
      <c r="BM19" s="46">
        <f t="shared" si="10"/>
        <v>0.20570107858243453</v>
      </c>
      <c r="BN19" s="49">
        <f t="shared" si="11"/>
        <v>1000.0000000000001</v>
      </c>
      <c r="BO19" s="45">
        <f t="shared" si="12"/>
        <v>0.47000000000000003</v>
      </c>
      <c r="BP19" s="45">
        <f t="shared" si="13"/>
        <v>0.37999999999999995</v>
      </c>
      <c r="BQ19" s="46">
        <f t="shared" si="14"/>
        <v>0.15</v>
      </c>
      <c r="BR19" s="9">
        <f t="shared" si="15"/>
        <v>846</v>
      </c>
      <c r="BS19" s="45">
        <f t="shared" si="16"/>
        <v>0.16075650118203311</v>
      </c>
      <c r="BT19" s="45">
        <f t="shared" si="17"/>
        <v>0.29905437352245862</v>
      </c>
      <c r="BU19" s="46">
        <f t="shared" si="18"/>
        <v>0.21276595744680851</v>
      </c>
      <c r="BV19" s="9">
        <f t="shared" si="19"/>
        <v>581</v>
      </c>
      <c r="BW19" s="45">
        <f t="shared" si="20"/>
        <v>0.13769363166953527</v>
      </c>
      <c r="BX19" s="45">
        <f t="shared" si="21"/>
        <v>0.24784853700516352</v>
      </c>
      <c r="BY19" s="46">
        <f t="shared" si="22"/>
        <v>0.18072289156626506</v>
      </c>
      <c r="BZ19" s="9">
        <f t="shared" si="23"/>
        <v>391</v>
      </c>
      <c r="CA19" s="45">
        <f t="shared" si="24"/>
        <v>0.46217494089834515</v>
      </c>
      <c r="CB19" s="45">
        <f t="shared" si="25"/>
        <v>0.10741687979539642</v>
      </c>
      <c r="CC19" s="45">
        <f t="shared" si="26"/>
        <v>0.2813299232736573</v>
      </c>
      <c r="CD19" s="46">
        <f t="shared" si="27"/>
        <v>0.23017902813299232</v>
      </c>
    </row>
    <row r="20" spans="1:82" x14ac:dyDescent="0.3">
      <c r="A20" s="43"/>
      <c r="B20" s="41">
        <v>20</v>
      </c>
      <c r="C20" s="41">
        <v>2</v>
      </c>
      <c r="D20" s="41">
        <v>0</v>
      </c>
      <c r="E20" s="41">
        <v>0</v>
      </c>
      <c r="F20" s="41">
        <v>0</v>
      </c>
      <c r="G20" s="41">
        <v>2</v>
      </c>
      <c r="H20" s="41">
        <v>0</v>
      </c>
      <c r="I20" s="41">
        <v>0</v>
      </c>
      <c r="J20" s="41">
        <v>0</v>
      </c>
      <c r="K20" s="41">
        <v>0</v>
      </c>
      <c r="L20" s="41">
        <v>2</v>
      </c>
      <c r="M20" s="41">
        <v>0</v>
      </c>
      <c r="N20" s="41">
        <v>0</v>
      </c>
      <c r="O20" s="41">
        <v>0</v>
      </c>
      <c r="P20" s="41">
        <v>2</v>
      </c>
      <c r="Q20" s="41">
        <v>0</v>
      </c>
      <c r="R20" s="41">
        <v>0</v>
      </c>
      <c r="S20" s="41">
        <v>0</v>
      </c>
      <c r="T20" s="41">
        <v>0</v>
      </c>
      <c r="U20" s="41">
        <v>2.1779081513715131</v>
      </c>
      <c r="V20" s="41">
        <v>0</v>
      </c>
      <c r="W20" s="41">
        <v>0</v>
      </c>
      <c r="X20" s="41">
        <v>0</v>
      </c>
      <c r="Y20" s="41">
        <v>0</v>
      </c>
      <c r="Z20" s="41">
        <v>2.1764705882352939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 t="s">
        <v>44</v>
      </c>
      <c r="BF20" s="9">
        <f t="shared" si="3"/>
        <v>2</v>
      </c>
      <c r="BG20" s="45">
        <f t="shared" si="4"/>
        <v>0</v>
      </c>
      <c r="BH20" s="45">
        <f t="shared" si="5"/>
        <v>0</v>
      </c>
      <c r="BI20" s="46">
        <f t="shared" si="6"/>
        <v>0</v>
      </c>
      <c r="BJ20" s="9">
        <f t="shared" si="7"/>
        <v>2</v>
      </c>
      <c r="BK20" s="45">
        <f t="shared" si="8"/>
        <v>0</v>
      </c>
      <c r="BL20" s="45">
        <f t="shared" si="9"/>
        <v>1</v>
      </c>
      <c r="BM20" s="46">
        <f t="shared" si="10"/>
        <v>0</v>
      </c>
      <c r="BN20" s="49">
        <f t="shared" si="11"/>
        <v>2.1779081513715131</v>
      </c>
      <c r="BO20" s="45">
        <f t="shared" si="12"/>
        <v>0</v>
      </c>
      <c r="BP20" s="45">
        <f t="shared" si="13"/>
        <v>0</v>
      </c>
      <c r="BQ20" s="46">
        <f t="shared" si="14"/>
        <v>0</v>
      </c>
      <c r="BR20" s="9">
        <f t="shared" si="15"/>
        <v>0</v>
      </c>
      <c r="BS20" s="45" t="e">
        <f t="shared" si="16"/>
        <v>#DIV/0!</v>
      </c>
      <c r="BT20" s="45" t="e">
        <f t="shared" si="17"/>
        <v>#DIV/0!</v>
      </c>
      <c r="BU20" s="46" t="e">
        <f t="shared" si="18"/>
        <v>#DIV/0!</v>
      </c>
      <c r="BV20" s="9">
        <f t="shared" si="19"/>
        <v>0</v>
      </c>
      <c r="BW20" s="45" t="e">
        <f t="shared" si="20"/>
        <v>#DIV/0!</v>
      </c>
      <c r="BX20" s="45" t="e">
        <f t="shared" si="21"/>
        <v>#DIV/0!</v>
      </c>
      <c r="BY20" s="46" t="e">
        <f t="shared" si="22"/>
        <v>#DIV/0!</v>
      </c>
      <c r="BZ20" s="9">
        <f t="shared" si="23"/>
        <v>0</v>
      </c>
      <c r="CA20" s="45" t="e">
        <f t="shared" si="24"/>
        <v>#DIV/0!</v>
      </c>
      <c r="CB20" s="45" t="e">
        <f t="shared" si="25"/>
        <v>#DIV/0!</v>
      </c>
      <c r="CC20" s="45" t="e">
        <f t="shared" si="26"/>
        <v>#DIV/0!</v>
      </c>
      <c r="CD20" s="46" t="e">
        <f t="shared" si="27"/>
        <v>#DIV/0!</v>
      </c>
    </row>
    <row r="21" spans="1:82" x14ac:dyDescent="0.3">
      <c r="A21" s="43"/>
      <c r="B21" s="41">
        <v>21</v>
      </c>
      <c r="C21" s="41">
        <v>1302</v>
      </c>
      <c r="D21" s="41">
        <v>448</v>
      </c>
      <c r="E21" s="41">
        <v>283</v>
      </c>
      <c r="F21" s="41">
        <v>5</v>
      </c>
      <c r="G21" s="41">
        <v>3</v>
      </c>
      <c r="H21" s="41">
        <v>552</v>
      </c>
      <c r="I21" s="41">
        <v>4</v>
      </c>
      <c r="J21" s="41">
        <v>1</v>
      </c>
      <c r="K21" s="41">
        <v>6</v>
      </c>
      <c r="L21" s="41">
        <v>992</v>
      </c>
      <c r="M21" s="41">
        <v>296</v>
      </c>
      <c r="N21" s="41">
        <v>241</v>
      </c>
      <c r="O21" s="41">
        <v>4</v>
      </c>
      <c r="P21" s="41">
        <v>3</v>
      </c>
      <c r="Q21" s="41">
        <v>439</v>
      </c>
      <c r="R21" s="41">
        <v>4</v>
      </c>
      <c r="S21" s="41">
        <v>1</v>
      </c>
      <c r="T21" s="41">
        <v>4</v>
      </c>
      <c r="U21" s="41">
        <v>750.95786825955997</v>
      </c>
      <c r="V21" s="41">
        <v>178.90109890109889</v>
      </c>
      <c r="W21" s="41">
        <v>224.56818181818181</v>
      </c>
      <c r="X21" s="41">
        <v>0</v>
      </c>
      <c r="Y21" s="41">
        <v>341.86358754027924</v>
      </c>
      <c r="Z21" s="41">
        <v>5.625</v>
      </c>
      <c r="AA21" s="41">
        <v>518</v>
      </c>
      <c r="AB21" s="41">
        <v>120</v>
      </c>
      <c r="AC21" s="41">
        <v>211</v>
      </c>
      <c r="AD21" s="41">
        <v>177</v>
      </c>
      <c r="AE21" s="41">
        <v>16</v>
      </c>
      <c r="AF21" s="41">
        <v>13</v>
      </c>
      <c r="AG21" s="41">
        <v>1</v>
      </c>
      <c r="AH21" s="41">
        <v>2</v>
      </c>
      <c r="AI21" s="41">
        <v>2</v>
      </c>
      <c r="AJ21" s="41">
        <v>324</v>
      </c>
      <c r="AK21" s="41">
        <v>72</v>
      </c>
      <c r="AL21" s="41">
        <v>127</v>
      </c>
      <c r="AM21" s="41">
        <v>107</v>
      </c>
      <c r="AN21" s="41">
        <v>9</v>
      </c>
      <c r="AO21" s="41">
        <v>9</v>
      </c>
      <c r="AP21" s="41">
        <v>0</v>
      </c>
      <c r="AQ21" s="41">
        <v>1</v>
      </c>
      <c r="AR21" s="41">
        <v>1</v>
      </c>
      <c r="AS21" s="41">
        <v>200</v>
      </c>
      <c r="AT21" s="41">
        <v>21</v>
      </c>
      <c r="AU21" s="41">
        <v>105</v>
      </c>
      <c r="AV21" s="41">
        <v>88</v>
      </c>
      <c r="AW21" s="41">
        <v>9</v>
      </c>
      <c r="AX21" s="41">
        <v>5</v>
      </c>
      <c r="AY21" s="41">
        <v>0</v>
      </c>
      <c r="AZ21" s="41">
        <v>1</v>
      </c>
      <c r="BA21" s="41">
        <v>2</v>
      </c>
      <c r="BB21" s="41" t="s">
        <v>45</v>
      </c>
      <c r="BF21" s="9">
        <f t="shared" si="3"/>
        <v>1302</v>
      </c>
      <c r="BG21" s="45">
        <f t="shared" si="4"/>
        <v>0.217357910906298</v>
      </c>
      <c r="BH21" s="45">
        <f t="shared" si="5"/>
        <v>0.42396313364055299</v>
      </c>
      <c r="BI21" s="46">
        <f t="shared" si="6"/>
        <v>0.34408602150537637</v>
      </c>
      <c r="BJ21" s="9">
        <f t="shared" si="7"/>
        <v>992</v>
      </c>
      <c r="BK21" s="45">
        <f t="shared" si="8"/>
        <v>0.24294354838709678</v>
      </c>
      <c r="BL21" s="45">
        <f t="shared" si="9"/>
        <v>3.0241935483870967E-3</v>
      </c>
      <c r="BM21" s="46">
        <f t="shared" si="10"/>
        <v>0.29838709677419356</v>
      </c>
      <c r="BN21" s="49">
        <f t="shared" si="11"/>
        <v>750.95786825955997</v>
      </c>
      <c r="BO21" s="45">
        <f t="shared" si="12"/>
        <v>0.2990423182310441</v>
      </c>
      <c r="BP21" s="45">
        <f t="shared" si="13"/>
        <v>0.45523670766322938</v>
      </c>
      <c r="BQ21" s="46">
        <f t="shared" si="14"/>
        <v>0.23823054057043822</v>
      </c>
      <c r="BR21" s="9">
        <f t="shared" si="15"/>
        <v>518</v>
      </c>
      <c r="BS21" s="45">
        <f t="shared" si="16"/>
        <v>0.23166023166023167</v>
      </c>
      <c r="BT21" s="45">
        <f t="shared" si="17"/>
        <v>0.40733590733590735</v>
      </c>
      <c r="BU21" s="46">
        <f t="shared" si="18"/>
        <v>0.34169884169884168</v>
      </c>
      <c r="BV21" s="9">
        <f t="shared" si="19"/>
        <v>324</v>
      </c>
      <c r="BW21" s="45">
        <f t="shared" si="20"/>
        <v>0.22222222222222221</v>
      </c>
      <c r="BX21" s="45">
        <f t="shared" si="21"/>
        <v>0.39197530864197533</v>
      </c>
      <c r="BY21" s="46">
        <f t="shared" si="22"/>
        <v>0.33024691358024694</v>
      </c>
      <c r="BZ21" s="9">
        <f t="shared" si="23"/>
        <v>200</v>
      </c>
      <c r="CA21" s="45">
        <f t="shared" si="24"/>
        <v>0.38610038610038611</v>
      </c>
      <c r="CB21" s="45">
        <f t="shared" si="25"/>
        <v>0.105</v>
      </c>
      <c r="CC21" s="45">
        <f t="shared" si="26"/>
        <v>0.52500000000000002</v>
      </c>
      <c r="CD21" s="46">
        <f t="shared" si="27"/>
        <v>0.44</v>
      </c>
    </row>
    <row r="22" spans="1:82" x14ac:dyDescent="0.3">
      <c r="A22" s="43"/>
      <c r="B22" s="41">
        <v>22</v>
      </c>
      <c r="C22" s="41">
        <v>2360</v>
      </c>
      <c r="D22" s="41">
        <v>573</v>
      </c>
      <c r="E22" s="41">
        <v>526</v>
      </c>
      <c r="F22" s="41">
        <v>23</v>
      </c>
      <c r="G22" s="41">
        <v>6</v>
      </c>
      <c r="H22" s="41">
        <v>1187</v>
      </c>
      <c r="I22" s="41">
        <v>20</v>
      </c>
      <c r="J22" s="41">
        <v>1</v>
      </c>
      <c r="K22" s="41">
        <v>24</v>
      </c>
      <c r="L22" s="41">
        <v>1859</v>
      </c>
      <c r="M22" s="41">
        <v>402</v>
      </c>
      <c r="N22" s="41">
        <v>455</v>
      </c>
      <c r="O22" s="41">
        <v>16</v>
      </c>
      <c r="P22" s="41">
        <v>5</v>
      </c>
      <c r="Q22" s="41">
        <v>945</v>
      </c>
      <c r="R22" s="41">
        <v>15</v>
      </c>
      <c r="S22" s="41">
        <v>1</v>
      </c>
      <c r="T22" s="41">
        <v>20</v>
      </c>
      <c r="U22" s="41">
        <v>1885.0000000000005</v>
      </c>
      <c r="V22" s="41">
        <v>190.00000000000003</v>
      </c>
      <c r="W22" s="41">
        <v>574.99999999999989</v>
      </c>
      <c r="X22" s="41">
        <v>4</v>
      </c>
      <c r="Y22" s="41">
        <v>1110</v>
      </c>
      <c r="Z22" s="41">
        <v>0</v>
      </c>
      <c r="AA22" s="41">
        <v>960</v>
      </c>
      <c r="AB22" s="41">
        <v>160</v>
      </c>
      <c r="AC22" s="41">
        <v>445</v>
      </c>
      <c r="AD22" s="41">
        <v>361</v>
      </c>
      <c r="AE22" s="41">
        <v>35</v>
      </c>
      <c r="AF22" s="41">
        <v>33</v>
      </c>
      <c r="AG22" s="41">
        <v>7</v>
      </c>
      <c r="AH22" s="41">
        <v>5</v>
      </c>
      <c r="AI22" s="41">
        <v>4</v>
      </c>
      <c r="AJ22" s="41">
        <v>608</v>
      </c>
      <c r="AK22" s="41">
        <v>91</v>
      </c>
      <c r="AL22" s="41">
        <v>256</v>
      </c>
      <c r="AM22" s="41">
        <v>209</v>
      </c>
      <c r="AN22" s="41">
        <v>21</v>
      </c>
      <c r="AO22" s="41">
        <v>15</v>
      </c>
      <c r="AP22" s="41">
        <v>4</v>
      </c>
      <c r="AQ22" s="41">
        <v>4</v>
      </c>
      <c r="AR22" s="41">
        <v>3</v>
      </c>
      <c r="AS22" s="41">
        <v>384</v>
      </c>
      <c r="AT22" s="41">
        <v>47</v>
      </c>
      <c r="AU22" s="41">
        <v>186</v>
      </c>
      <c r="AV22" s="41">
        <v>161</v>
      </c>
      <c r="AW22" s="41">
        <v>14</v>
      </c>
      <c r="AX22" s="41">
        <v>5</v>
      </c>
      <c r="AY22" s="41">
        <v>2</v>
      </c>
      <c r="AZ22" s="41">
        <v>2</v>
      </c>
      <c r="BA22" s="41">
        <v>2</v>
      </c>
      <c r="BB22" s="41" t="s">
        <v>46</v>
      </c>
      <c r="BF22" s="9">
        <f t="shared" si="3"/>
        <v>2360</v>
      </c>
      <c r="BG22" s="45">
        <f t="shared" si="4"/>
        <v>0.2228813559322034</v>
      </c>
      <c r="BH22" s="45">
        <f t="shared" si="5"/>
        <v>0.50296610169491529</v>
      </c>
      <c r="BI22" s="46">
        <f t="shared" si="6"/>
        <v>0.24279661016949153</v>
      </c>
      <c r="BJ22" s="9">
        <f t="shared" si="7"/>
        <v>1859</v>
      </c>
      <c r="BK22" s="45">
        <f t="shared" si="8"/>
        <v>0.24475524475524477</v>
      </c>
      <c r="BL22" s="45">
        <f t="shared" si="9"/>
        <v>2.6896180742334587E-3</v>
      </c>
      <c r="BM22" s="46">
        <f t="shared" si="10"/>
        <v>0.2162452931683701</v>
      </c>
      <c r="BN22" s="49">
        <f t="shared" si="11"/>
        <v>1885.0000000000005</v>
      </c>
      <c r="BO22" s="45">
        <f t="shared" si="12"/>
        <v>0.30503978779840835</v>
      </c>
      <c r="BP22" s="45">
        <f t="shared" si="13"/>
        <v>0.58885941644562323</v>
      </c>
      <c r="BQ22" s="46">
        <f t="shared" si="14"/>
        <v>0.10079575596816975</v>
      </c>
      <c r="BR22" s="9">
        <f t="shared" si="15"/>
        <v>960</v>
      </c>
      <c r="BS22" s="45">
        <f t="shared" si="16"/>
        <v>0.16666666666666666</v>
      </c>
      <c r="BT22" s="45">
        <f t="shared" si="17"/>
        <v>0.46354166666666669</v>
      </c>
      <c r="BU22" s="46">
        <f t="shared" si="18"/>
        <v>0.37604166666666666</v>
      </c>
      <c r="BV22" s="9">
        <f t="shared" si="19"/>
        <v>608</v>
      </c>
      <c r="BW22" s="45">
        <f t="shared" si="20"/>
        <v>0.14967105263157895</v>
      </c>
      <c r="BX22" s="45">
        <f t="shared" si="21"/>
        <v>0.42105263157894735</v>
      </c>
      <c r="BY22" s="46">
        <f t="shared" si="22"/>
        <v>0.34375</v>
      </c>
      <c r="BZ22" s="9">
        <f t="shared" si="23"/>
        <v>384</v>
      </c>
      <c r="CA22" s="45">
        <f t="shared" si="24"/>
        <v>0.4</v>
      </c>
      <c r="CB22" s="45">
        <f t="shared" si="25"/>
        <v>0.12239583333333333</v>
      </c>
      <c r="CC22" s="45">
        <f t="shared" si="26"/>
        <v>0.484375</v>
      </c>
      <c r="CD22" s="46">
        <f t="shared" si="27"/>
        <v>0.41927083333333331</v>
      </c>
    </row>
    <row r="23" spans="1:82" x14ac:dyDescent="0.3">
      <c r="A23" s="43"/>
      <c r="B23" s="41">
        <v>23</v>
      </c>
      <c r="C23" s="41">
        <v>3506</v>
      </c>
      <c r="D23" s="41">
        <v>836</v>
      </c>
      <c r="E23" s="41">
        <v>514</v>
      </c>
      <c r="F23" s="41">
        <v>41</v>
      </c>
      <c r="G23" s="41">
        <v>11</v>
      </c>
      <c r="H23" s="41">
        <v>2079</v>
      </c>
      <c r="I23" s="41">
        <v>2</v>
      </c>
      <c r="J23" s="41">
        <v>9</v>
      </c>
      <c r="K23" s="41">
        <v>14</v>
      </c>
      <c r="L23" s="41">
        <v>2639</v>
      </c>
      <c r="M23" s="41">
        <v>550</v>
      </c>
      <c r="N23" s="41">
        <v>445</v>
      </c>
      <c r="O23" s="41">
        <v>24</v>
      </c>
      <c r="P23" s="41">
        <v>9</v>
      </c>
      <c r="Q23" s="41">
        <v>1595</v>
      </c>
      <c r="R23" s="41">
        <v>2</v>
      </c>
      <c r="S23" s="41">
        <v>5</v>
      </c>
      <c r="T23" s="41">
        <v>9</v>
      </c>
      <c r="U23" s="41">
        <v>1785.0000000000002</v>
      </c>
      <c r="V23" s="41">
        <v>330</v>
      </c>
      <c r="W23" s="41">
        <v>490</v>
      </c>
      <c r="X23" s="41">
        <v>10</v>
      </c>
      <c r="Y23" s="41">
        <v>955.00000000000011</v>
      </c>
      <c r="Z23" s="41">
        <v>4.0000000000000009</v>
      </c>
      <c r="AA23" s="41">
        <v>1295</v>
      </c>
      <c r="AB23" s="41">
        <v>170</v>
      </c>
      <c r="AC23" s="41">
        <v>761</v>
      </c>
      <c r="AD23" s="41">
        <v>600</v>
      </c>
      <c r="AE23" s="41">
        <v>51</v>
      </c>
      <c r="AF23" s="41">
        <v>74</v>
      </c>
      <c r="AG23" s="41">
        <v>11</v>
      </c>
      <c r="AH23" s="41">
        <v>21</v>
      </c>
      <c r="AI23" s="41">
        <v>4</v>
      </c>
      <c r="AJ23" s="41">
        <v>703</v>
      </c>
      <c r="AK23" s="41">
        <v>97</v>
      </c>
      <c r="AL23" s="41">
        <v>397</v>
      </c>
      <c r="AM23" s="41">
        <v>315</v>
      </c>
      <c r="AN23" s="41">
        <v>23</v>
      </c>
      <c r="AO23" s="41">
        <v>39</v>
      </c>
      <c r="AP23" s="41">
        <v>8</v>
      </c>
      <c r="AQ23" s="41">
        <v>10</v>
      </c>
      <c r="AR23" s="41">
        <v>2</v>
      </c>
      <c r="AS23" s="41">
        <v>502</v>
      </c>
      <c r="AT23" s="41">
        <v>44</v>
      </c>
      <c r="AU23" s="41">
        <v>311</v>
      </c>
      <c r="AV23" s="41">
        <v>265</v>
      </c>
      <c r="AW23" s="41">
        <v>15</v>
      </c>
      <c r="AX23" s="41">
        <v>17</v>
      </c>
      <c r="AY23" s="41">
        <v>6</v>
      </c>
      <c r="AZ23" s="41">
        <v>8</v>
      </c>
      <c r="BA23" s="41">
        <v>0</v>
      </c>
      <c r="BB23" s="41" t="s">
        <v>47</v>
      </c>
      <c r="BF23" s="9">
        <f t="shared" si="3"/>
        <v>3506</v>
      </c>
      <c r="BG23" s="45">
        <f t="shared" si="4"/>
        <v>0.14660581859669139</v>
      </c>
      <c r="BH23" s="45">
        <f t="shared" si="5"/>
        <v>0.59298345693097543</v>
      </c>
      <c r="BI23" s="46">
        <f t="shared" si="6"/>
        <v>0.23844837421563034</v>
      </c>
      <c r="BJ23" s="9">
        <f t="shared" si="7"/>
        <v>2639</v>
      </c>
      <c r="BK23" s="45">
        <f t="shared" si="8"/>
        <v>0.16862447896930655</v>
      </c>
      <c r="BL23" s="45">
        <f t="shared" si="9"/>
        <v>3.4103827207275484E-3</v>
      </c>
      <c r="BM23" s="46">
        <f t="shared" si="10"/>
        <v>0.20841227737779461</v>
      </c>
      <c r="BN23" s="49">
        <f t="shared" si="11"/>
        <v>1785.0000000000002</v>
      </c>
      <c r="BO23" s="45">
        <f t="shared" si="12"/>
        <v>0.2745098039215686</v>
      </c>
      <c r="BP23" s="45">
        <f t="shared" si="13"/>
        <v>0.53501400560224088</v>
      </c>
      <c r="BQ23" s="46">
        <f t="shared" si="14"/>
        <v>0.18487394957983191</v>
      </c>
      <c r="BR23" s="9">
        <f t="shared" si="15"/>
        <v>1295</v>
      </c>
      <c r="BS23" s="45">
        <f t="shared" si="16"/>
        <v>0.13127413127413126</v>
      </c>
      <c r="BT23" s="45">
        <f t="shared" si="17"/>
        <v>0.58764478764478767</v>
      </c>
      <c r="BU23" s="46">
        <f t="shared" si="18"/>
        <v>0.46332046332046334</v>
      </c>
      <c r="BV23" s="9">
        <f t="shared" si="19"/>
        <v>703</v>
      </c>
      <c r="BW23" s="45">
        <f t="shared" si="20"/>
        <v>0.13798008534850639</v>
      </c>
      <c r="BX23" s="45">
        <f t="shared" si="21"/>
        <v>0.56472261735419627</v>
      </c>
      <c r="BY23" s="46">
        <f t="shared" si="22"/>
        <v>0.44807965860597437</v>
      </c>
      <c r="BZ23" s="9">
        <f t="shared" si="23"/>
        <v>502</v>
      </c>
      <c r="CA23" s="45">
        <f t="shared" si="24"/>
        <v>0.38764478764478766</v>
      </c>
      <c r="CB23" s="45">
        <f t="shared" si="25"/>
        <v>8.7649402390438252E-2</v>
      </c>
      <c r="CC23" s="45">
        <f t="shared" si="26"/>
        <v>0.61952191235059761</v>
      </c>
      <c r="CD23" s="46">
        <f t="shared" si="27"/>
        <v>0.52788844621513942</v>
      </c>
    </row>
    <row r="24" spans="1:82" x14ac:dyDescent="0.3">
      <c r="A24" s="43"/>
      <c r="B24" s="41">
        <v>24</v>
      </c>
      <c r="C24" s="41">
        <v>1375</v>
      </c>
      <c r="D24" s="41">
        <v>789</v>
      </c>
      <c r="E24" s="41">
        <v>281</v>
      </c>
      <c r="F24" s="41">
        <v>27</v>
      </c>
      <c r="G24" s="41">
        <v>7</v>
      </c>
      <c r="H24" s="41">
        <v>259</v>
      </c>
      <c r="I24" s="41">
        <v>5</v>
      </c>
      <c r="J24" s="41">
        <v>1</v>
      </c>
      <c r="K24" s="41">
        <v>6</v>
      </c>
      <c r="L24" s="41">
        <v>934</v>
      </c>
      <c r="M24" s="41">
        <v>463</v>
      </c>
      <c r="N24" s="41">
        <v>241</v>
      </c>
      <c r="O24" s="41">
        <v>23</v>
      </c>
      <c r="P24" s="41">
        <v>4</v>
      </c>
      <c r="Q24" s="41">
        <v>196</v>
      </c>
      <c r="R24" s="41">
        <v>5</v>
      </c>
      <c r="S24" s="41">
        <v>1</v>
      </c>
      <c r="T24" s="41">
        <v>1</v>
      </c>
      <c r="U24" s="41">
        <v>680</v>
      </c>
      <c r="V24" s="41">
        <v>145.00000000000003</v>
      </c>
      <c r="W24" s="41">
        <v>305</v>
      </c>
      <c r="X24" s="41">
        <v>35</v>
      </c>
      <c r="Y24" s="41">
        <v>195.00000000000003</v>
      </c>
      <c r="Z24" s="41">
        <v>0</v>
      </c>
      <c r="AA24" s="41">
        <v>423</v>
      </c>
      <c r="AB24" s="41">
        <v>102</v>
      </c>
      <c r="AC24" s="41">
        <v>99</v>
      </c>
      <c r="AD24" s="41">
        <v>89</v>
      </c>
      <c r="AE24" s="41">
        <v>5</v>
      </c>
      <c r="AF24" s="41">
        <v>2</v>
      </c>
      <c r="AG24" s="41">
        <v>1</v>
      </c>
      <c r="AH24" s="41">
        <v>2</v>
      </c>
      <c r="AI24" s="41">
        <v>0</v>
      </c>
      <c r="AJ24" s="41">
        <v>270</v>
      </c>
      <c r="AK24" s="41">
        <v>58</v>
      </c>
      <c r="AL24" s="41">
        <v>55</v>
      </c>
      <c r="AM24" s="41">
        <v>49</v>
      </c>
      <c r="AN24" s="41">
        <v>4</v>
      </c>
      <c r="AO24" s="41">
        <v>1</v>
      </c>
      <c r="AP24" s="41">
        <v>1</v>
      </c>
      <c r="AQ24" s="41">
        <v>0</v>
      </c>
      <c r="AR24" s="41">
        <v>0</v>
      </c>
      <c r="AS24" s="41">
        <v>193</v>
      </c>
      <c r="AT24" s="41">
        <v>36</v>
      </c>
      <c r="AU24" s="41">
        <v>46</v>
      </c>
      <c r="AV24" s="41">
        <v>43</v>
      </c>
      <c r="AW24" s="41">
        <v>3</v>
      </c>
      <c r="AX24" s="41">
        <v>0</v>
      </c>
      <c r="AY24" s="41">
        <v>0</v>
      </c>
      <c r="AZ24" s="41">
        <v>0</v>
      </c>
      <c r="BA24" s="41">
        <v>0</v>
      </c>
      <c r="BB24" s="41" t="s">
        <v>48</v>
      </c>
      <c r="BF24" s="9">
        <f t="shared" si="3"/>
        <v>1375</v>
      </c>
      <c r="BG24" s="45">
        <f t="shared" si="4"/>
        <v>0.20436363636363636</v>
      </c>
      <c r="BH24" s="45">
        <f t="shared" si="5"/>
        <v>0.18836363636363637</v>
      </c>
      <c r="BI24" s="46">
        <f t="shared" si="6"/>
        <v>0.57381818181818178</v>
      </c>
      <c r="BJ24" s="9">
        <f t="shared" si="7"/>
        <v>934</v>
      </c>
      <c r="BK24" s="45">
        <f t="shared" si="8"/>
        <v>0.25802997858672377</v>
      </c>
      <c r="BL24" s="45">
        <f t="shared" si="9"/>
        <v>4.2826552462526769E-3</v>
      </c>
      <c r="BM24" s="46">
        <f t="shared" si="10"/>
        <v>0.49571734475374735</v>
      </c>
      <c r="BN24" s="49">
        <f t="shared" si="11"/>
        <v>680</v>
      </c>
      <c r="BO24" s="45">
        <f t="shared" si="12"/>
        <v>0.4485294117647059</v>
      </c>
      <c r="BP24" s="45">
        <f t="shared" si="13"/>
        <v>0.28676470588235298</v>
      </c>
      <c r="BQ24" s="46">
        <f t="shared" si="14"/>
        <v>0.21323529411764711</v>
      </c>
      <c r="BR24" s="9">
        <f t="shared" si="15"/>
        <v>423</v>
      </c>
      <c r="BS24" s="45">
        <f t="shared" si="16"/>
        <v>0.24113475177304963</v>
      </c>
      <c r="BT24" s="45">
        <f t="shared" si="17"/>
        <v>0.23404255319148937</v>
      </c>
      <c r="BU24" s="46">
        <f t="shared" si="18"/>
        <v>0.21040189125295508</v>
      </c>
      <c r="BV24" s="9">
        <f t="shared" si="19"/>
        <v>270</v>
      </c>
      <c r="BW24" s="45">
        <f t="shared" si="20"/>
        <v>0.21481481481481482</v>
      </c>
      <c r="BX24" s="45">
        <f t="shared" si="21"/>
        <v>0.20370370370370369</v>
      </c>
      <c r="BY24" s="46">
        <f t="shared" si="22"/>
        <v>0.18148148148148149</v>
      </c>
      <c r="BZ24" s="9">
        <f t="shared" si="23"/>
        <v>193</v>
      </c>
      <c r="CA24" s="45">
        <f t="shared" si="24"/>
        <v>0.45626477541371158</v>
      </c>
      <c r="CB24" s="45">
        <f t="shared" si="25"/>
        <v>0.18652849740932642</v>
      </c>
      <c r="CC24" s="45">
        <f t="shared" si="26"/>
        <v>0.23834196891191708</v>
      </c>
      <c r="CD24" s="46">
        <f t="shared" si="27"/>
        <v>0.22279792746113988</v>
      </c>
    </row>
    <row r="25" spans="1:82" x14ac:dyDescent="0.3">
      <c r="A25" s="43"/>
      <c r="B25" s="41">
        <v>25</v>
      </c>
      <c r="C25" s="41">
        <v>1466</v>
      </c>
      <c r="D25" s="41">
        <v>410</v>
      </c>
      <c r="E25" s="41">
        <v>501</v>
      </c>
      <c r="F25" s="41">
        <v>18</v>
      </c>
      <c r="G25" s="41">
        <v>7</v>
      </c>
      <c r="H25" s="41">
        <v>519</v>
      </c>
      <c r="I25" s="41">
        <v>2</v>
      </c>
      <c r="J25" s="41">
        <v>2</v>
      </c>
      <c r="K25" s="41">
        <v>7</v>
      </c>
      <c r="L25" s="41">
        <v>1122</v>
      </c>
      <c r="M25" s="41">
        <v>282</v>
      </c>
      <c r="N25" s="41">
        <v>421</v>
      </c>
      <c r="O25" s="41">
        <v>12</v>
      </c>
      <c r="P25" s="41">
        <v>7</v>
      </c>
      <c r="Q25" s="41">
        <v>390</v>
      </c>
      <c r="R25" s="41">
        <v>2</v>
      </c>
      <c r="S25" s="41">
        <v>2</v>
      </c>
      <c r="T25" s="41">
        <v>6</v>
      </c>
      <c r="U25" s="41">
        <v>840</v>
      </c>
      <c r="V25" s="41">
        <v>235.00000000000003</v>
      </c>
      <c r="W25" s="41">
        <v>290</v>
      </c>
      <c r="X25" s="41">
        <v>0</v>
      </c>
      <c r="Y25" s="41">
        <v>310.00000000000006</v>
      </c>
      <c r="Z25" s="41">
        <v>0</v>
      </c>
      <c r="AA25" s="41">
        <v>747</v>
      </c>
      <c r="AB25" s="41">
        <v>124</v>
      </c>
      <c r="AC25" s="41">
        <v>241</v>
      </c>
      <c r="AD25" s="41">
        <v>176</v>
      </c>
      <c r="AE25" s="41">
        <v>17</v>
      </c>
      <c r="AF25" s="41">
        <v>20</v>
      </c>
      <c r="AG25" s="41">
        <v>17</v>
      </c>
      <c r="AH25" s="41">
        <v>10</v>
      </c>
      <c r="AI25" s="41">
        <v>1</v>
      </c>
      <c r="AJ25" s="41">
        <v>542</v>
      </c>
      <c r="AK25" s="41">
        <v>87</v>
      </c>
      <c r="AL25" s="41">
        <v>138</v>
      </c>
      <c r="AM25" s="41">
        <v>94</v>
      </c>
      <c r="AN25" s="41">
        <v>12</v>
      </c>
      <c r="AO25" s="41">
        <v>12</v>
      </c>
      <c r="AP25" s="41">
        <v>14</v>
      </c>
      <c r="AQ25" s="41">
        <v>5</v>
      </c>
      <c r="AR25" s="41">
        <v>1</v>
      </c>
      <c r="AS25" s="41">
        <v>354</v>
      </c>
      <c r="AT25" s="41">
        <v>31</v>
      </c>
      <c r="AU25" s="41">
        <v>115</v>
      </c>
      <c r="AV25" s="41">
        <v>88</v>
      </c>
      <c r="AW25" s="41">
        <v>11</v>
      </c>
      <c r="AX25" s="41">
        <v>4</v>
      </c>
      <c r="AY25" s="41">
        <v>11</v>
      </c>
      <c r="AZ25" s="41">
        <v>1</v>
      </c>
      <c r="BA25" s="41">
        <v>0</v>
      </c>
      <c r="BB25" s="41" t="s">
        <v>49</v>
      </c>
      <c r="BF25" s="9">
        <f t="shared" si="3"/>
        <v>1466</v>
      </c>
      <c r="BG25" s="45">
        <f t="shared" si="4"/>
        <v>0.34174624829467942</v>
      </c>
      <c r="BH25" s="45">
        <f t="shared" si="5"/>
        <v>0.35402455661664395</v>
      </c>
      <c r="BI25" s="46">
        <f t="shared" si="6"/>
        <v>0.27967257844474763</v>
      </c>
      <c r="BJ25" s="9">
        <f t="shared" si="7"/>
        <v>1122</v>
      </c>
      <c r="BK25" s="45">
        <f t="shared" si="8"/>
        <v>0.37522281639928701</v>
      </c>
      <c r="BL25" s="45">
        <f t="shared" si="9"/>
        <v>6.2388591800356507E-3</v>
      </c>
      <c r="BM25" s="46">
        <f t="shared" si="10"/>
        <v>0.25133689839572193</v>
      </c>
      <c r="BN25" s="49">
        <f t="shared" si="11"/>
        <v>840</v>
      </c>
      <c r="BO25" s="45">
        <f t="shared" si="12"/>
        <v>0.34523809523809523</v>
      </c>
      <c r="BP25" s="45">
        <f t="shared" si="13"/>
        <v>0.36904761904761912</v>
      </c>
      <c r="BQ25" s="46">
        <f t="shared" si="14"/>
        <v>0.27976190476190482</v>
      </c>
      <c r="BR25" s="9">
        <f t="shared" si="15"/>
        <v>747</v>
      </c>
      <c r="BS25" s="45">
        <f t="shared" si="16"/>
        <v>0.16599732262382866</v>
      </c>
      <c r="BT25" s="45">
        <f t="shared" si="17"/>
        <v>0.32262382864792505</v>
      </c>
      <c r="BU25" s="46">
        <f t="shared" si="18"/>
        <v>0.23560910307898258</v>
      </c>
      <c r="BV25" s="9">
        <f t="shared" si="19"/>
        <v>542</v>
      </c>
      <c r="BW25" s="45">
        <f t="shared" si="20"/>
        <v>0.16051660516605165</v>
      </c>
      <c r="BX25" s="45">
        <f t="shared" si="21"/>
        <v>0.25461254612546125</v>
      </c>
      <c r="BY25" s="46">
        <f t="shared" si="22"/>
        <v>0.17343173431734318</v>
      </c>
      <c r="BZ25" s="9">
        <f t="shared" si="23"/>
        <v>354</v>
      </c>
      <c r="CA25" s="45">
        <f t="shared" si="24"/>
        <v>0.47389558232931728</v>
      </c>
      <c r="CB25" s="45">
        <f t="shared" si="25"/>
        <v>8.7570621468926552E-2</v>
      </c>
      <c r="CC25" s="45">
        <f t="shared" si="26"/>
        <v>0.3248587570621469</v>
      </c>
      <c r="CD25" s="46">
        <f t="shared" si="27"/>
        <v>0.24858757062146894</v>
      </c>
    </row>
    <row r="26" spans="1:82" x14ac:dyDescent="0.3">
      <c r="A26" s="43"/>
      <c r="B26" s="41">
        <v>26</v>
      </c>
      <c r="C26" s="41">
        <v>1181</v>
      </c>
      <c r="D26" s="41">
        <v>414</v>
      </c>
      <c r="E26" s="41">
        <v>367</v>
      </c>
      <c r="F26" s="41">
        <v>25</v>
      </c>
      <c r="G26" s="41">
        <v>1</v>
      </c>
      <c r="H26" s="41">
        <v>354</v>
      </c>
      <c r="I26" s="41">
        <v>18</v>
      </c>
      <c r="J26" s="41">
        <v>0</v>
      </c>
      <c r="K26" s="41">
        <v>2</v>
      </c>
      <c r="L26" s="41">
        <v>913</v>
      </c>
      <c r="M26" s="41">
        <v>288</v>
      </c>
      <c r="N26" s="41">
        <v>321</v>
      </c>
      <c r="O26" s="41">
        <v>18</v>
      </c>
      <c r="P26" s="41">
        <v>1</v>
      </c>
      <c r="Q26" s="41">
        <v>273</v>
      </c>
      <c r="R26" s="41">
        <v>10</v>
      </c>
      <c r="S26" s="41">
        <v>0</v>
      </c>
      <c r="T26" s="41">
        <v>2</v>
      </c>
      <c r="U26" s="41">
        <v>700</v>
      </c>
      <c r="V26" s="41">
        <v>225</v>
      </c>
      <c r="W26" s="41">
        <v>335</v>
      </c>
      <c r="X26" s="41">
        <v>20</v>
      </c>
      <c r="Y26" s="41">
        <v>115</v>
      </c>
      <c r="Z26" s="41">
        <v>0</v>
      </c>
      <c r="AA26" s="41">
        <v>432</v>
      </c>
      <c r="AB26" s="41">
        <v>102</v>
      </c>
      <c r="AC26" s="41">
        <v>135</v>
      </c>
      <c r="AD26" s="41">
        <v>113</v>
      </c>
      <c r="AE26" s="41">
        <v>13</v>
      </c>
      <c r="AF26" s="41">
        <v>5</v>
      </c>
      <c r="AG26" s="41">
        <v>1</v>
      </c>
      <c r="AH26" s="41">
        <v>1</v>
      </c>
      <c r="AI26" s="41">
        <v>2</v>
      </c>
      <c r="AJ26" s="41">
        <v>294</v>
      </c>
      <c r="AK26" s="41">
        <v>74</v>
      </c>
      <c r="AL26" s="41">
        <v>78</v>
      </c>
      <c r="AM26" s="41">
        <v>67</v>
      </c>
      <c r="AN26" s="41">
        <v>7</v>
      </c>
      <c r="AO26" s="41">
        <v>1</v>
      </c>
      <c r="AP26" s="41">
        <v>1</v>
      </c>
      <c r="AQ26" s="41">
        <v>0</v>
      </c>
      <c r="AR26" s="41">
        <v>2</v>
      </c>
      <c r="AS26" s="41">
        <v>163</v>
      </c>
      <c r="AT26" s="41">
        <v>31</v>
      </c>
      <c r="AU26" s="41">
        <v>52</v>
      </c>
      <c r="AV26" s="41">
        <v>44</v>
      </c>
      <c r="AW26" s="41">
        <v>4</v>
      </c>
      <c r="AX26" s="41">
        <v>1</v>
      </c>
      <c r="AY26" s="41">
        <v>1</v>
      </c>
      <c r="AZ26" s="41">
        <v>0</v>
      </c>
      <c r="BA26" s="41">
        <v>2</v>
      </c>
      <c r="BB26" s="41" t="s">
        <v>50</v>
      </c>
      <c r="BF26" s="9">
        <f t="shared" si="3"/>
        <v>1181</v>
      </c>
      <c r="BG26" s="45">
        <f t="shared" si="4"/>
        <v>0.3107535986452159</v>
      </c>
      <c r="BH26" s="45">
        <f t="shared" si="5"/>
        <v>0.29974597798475866</v>
      </c>
      <c r="BI26" s="46">
        <f t="shared" si="6"/>
        <v>0.35055038103302288</v>
      </c>
      <c r="BJ26" s="9">
        <f t="shared" si="7"/>
        <v>913</v>
      </c>
      <c r="BK26" s="45">
        <f t="shared" si="8"/>
        <v>0.35158817086527933</v>
      </c>
      <c r="BL26" s="45">
        <f t="shared" si="9"/>
        <v>1.0952902519167579E-3</v>
      </c>
      <c r="BM26" s="46">
        <f t="shared" si="10"/>
        <v>0.31544359255202631</v>
      </c>
      <c r="BN26" s="49">
        <f t="shared" si="11"/>
        <v>700</v>
      </c>
      <c r="BO26" s="45">
        <f t="shared" si="12"/>
        <v>0.47857142857142859</v>
      </c>
      <c r="BP26" s="45">
        <f t="shared" si="13"/>
        <v>0.16428571428571428</v>
      </c>
      <c r="BQ26" s="46">
        <f t="shared" si="14"/>
        <v>0.32142857142857145</v>
      </c>
      <c r="BR26" s="9">
        <f t="shared" si="15"/>
        <v>432</v>
      </c>
      <c r="BS26" s="45">
        <f t="shared" si="16"/>
        <v>0.2361111111111111</v>
      </c>
      <c r="BT26" s="45">
        <f t="shared" si="17"/>
        <v>0.3125</v>
      </c>
      <c r="BU26" s="46">
        <f t="shared" si="18"/>
        <v>0.26157407407407407</v>
      </c>
      <c r="BV26" s="9">
        <f t="shared" si="19"/>
        <v>294</v>
      </c>
      <c r="BW26" s="45">
        <f t="shared" si="20"/>
        <v>0.25170068027210885</v>
      </c>
      <c r="BX26" s="45">
        <f t="shared" si="21"/>
        <v>0.26530612244897961</v>
      </c>
      <c r="BY26" s="46">
        <f t="shared" si="22"/>
        <v>0.22789115646258504</v>
      </c>
      <c r="BZ26" s="9">
        <f t="shared" si="23"/>
        <v>163</v>
      </c>
      <c r="CA26" s="45">
        <f t="shared" si="24"/>
        <v>0.37731481481481483</v>
      </c>
      <c r="CB26" s="45">
        <f t="shared" si="25"/>
        <v>0.19018404907975461</v>
      </c>
      <c r="CC26" s="45">
        <f t="shared" si="26"/>
        <v>0.31901840490797545</v>
      </c>
      <c r="CD26" s="46">
        <f t="shared" si="27"/>
        <v>0.26993865030674846</v>
      </c>
    </row>
    <row r="27" spans="1:82" x14ac:dyDescent="0.3">
      <c r="A27" s="43"/>
      <c r="B27" s="41">
        <v>27</v>
      </c>
      <c r="C27" s="41">
        <v>1330</v>
      </c>
      <c r="D27" s="41">
        <v>416</v>
      </c>
      <c r="E27" s="41">
        <v>439</v>
      </c>
      <c r="F27" s="41">
        <v>13</v>
      </c>
      <c r="G27" s="41">
        <v>9</v>
      </c>
      <c r="H27" s="41">
        <v>439</v>
      </c>
      <c r="I27" s="41">
        <v>4</v>
      </c>
      <c r="J27" s="41">
        <v>2</v>
      </c>
      <c r="K27" s="41">
        <v>8</v>
      </c>
      <c r="L27" s="41">
        <v>1042</v>
      </c>
      <c r="M27" s="41">
        <v>290</v>
      </c>
      <c r="N27" s="41">
        <v>377</v>
      </c>
      <c r="O27" s="41">
        <v>9</v>
      </c>
      <c r="P27" s="41">
        <v>6</v>
      </c>
      <c r="Q27" s="41">
        <v>349</v>
      </c>
      <c r="R27" s="41">
        <v>3</v>
      </c>
      <c r="S27" s="41">
        <v>2</v>
      </c>
      <c r="T27" s="41">
        <v>6</v>
      </c>
      <c r="U27" s="41">
        <v>895</v>
      </c>
      <c r="V27" s="41">
        <v>219.99999999999997</v>
      </c>
      <c r="W27" s="41">
        <v>360.00000000000006</v>
      </c>
      <c r="X27" s="41">
        <v>4</v>
      </c>
      <c r="Y27" s="41">
        <v>305.00000000000006</v>
      </c>
      <c r="Z27" s="41">
        <v>4</v>
      </c>
      <c r="AA27" s="41">
        <v>621</v>
      </c>
      <c r="AB27" s="41">
        <v>115</v>
      </c>
      <c r="AC27" s="41">
        <v>180</v>
      </c>
      <c r="AD27" s="41">
        <v>139</v>
      </c>
      <c r="AE27" s="41">
        <v>13</v>
      </c>
      <c r="AF27" s="41">
        <v>17</v>
      </c>
      <c r="AG27" s="41">
        <v>8</v>
      </c>
      <c r="AH27" s="41">
        <v>3</v>
      </c>
      <c r="AI27" s="41">
        <v>0</v>
      </c>
      <c r="AJ27" s="41">
        <v>461</v>
      </c>
      <c r="AK27" s="41">
        <v>88</v>
      </c>
      <c r="AL27" s="41">
        <v>108</v>
      </c>
      <c r="AM27" s="41">
        <v>83</v>
      </c>
      <c r="AN27" s="41">
        <v>11</v>
      </c>
      <c r="AO27" s="41">
        <v>8</v>
      </c>
      <c r="AP27" s="41">
        <v>5</v>
      </c>
      <c r="AQ27" s="41">
        <v>1</v>
      </c>
      <c r="AR27" s="41">
        <v>0</v>
      </c>
      <c r="AS27" s="41">
        <v>297</v>
      </c>
      <c r="AT27" s="41">
        <v>39</v>
      </c>
      <c r="AU27" s="41">
        <v>92</v>
      </c>
      <c r="AV27" s="41">
        <v>74</v>
      </c>
      <c r="AW27" s="41">
        <v>9</v>
      </c>
      <c r="AX27" s="41">
        <v>6</v>
      </c>
      <c r="AY27" s="41">
        <v>3</v>
      </c>
      <c r="AZ27" s="41">
        <v>0</v>
      </c>
      <c r="BA27" s="41">
        <v>0</v>
      </c>
      <c r="BB27" s="41" t="s">
        <v>51</v>
      </c>
      <c r="BF27" s="9">
        <f t="shared" si="3"/>
        <v>1330</v>
      </c>
      <c r="BG27" s="45">
        <f t="shared" si="4"/>
        <v>0.3300751879699248</v>
      </c>
      <c r="BH27" s="45">
        <f t="shared" si="5"/>
        <v>0.3300751879699248</v>
      </c>
      <c r="BI27" s="46">
        <f t="shared" si="6"/>
        <v>0.31278195488721805</v>
      </c>
      <c r="BJ27" s="9">
        <f t="shared" si="7"/>
        <v>1042</v>
      </c>
      <c r="BK27" s="45">
        <f t="shared" si="8"/>
        <v>0.36180422264875239</v>
      </c>
      <c r="BL27" s="45">
        <f t="shared" si="9"/>
        <v>5.7581573896353169E-3</v>
      </c>
      <c r="BM27" s="46">
        <f t="shared" si="10"/>
        <v>0.27831094049904032</v>
      </c>
      <c r="BN27" s="49">
        <f t="shared" si="11"/>
        <v>895</v>
      </c>
      <c r="BO27" s="45">
        <f t="shared" si="12"/>
        <v>0.40223463687150846</v>
      </c>
      <c r="BP27" s="45">
        <f t="shared" si="13"/>
        <v>0.34078212290502802</v>
      </c>
      <c r="BQ27" s="46">
        <f t="shared" si="14"/>
        <v>0.24581005586592175</v>
      </c>
      <c r="BR27" s="9">
        <f t="shared" si="15"/>
        <v>621</v>
      </c>
      <c r="BS27" s="45">
        <f t="shared" si="16"/>
        <v>0.18518518518518517</v>
      </c>
      <c r="BT27" s="45">
        <f t="shared" si="17"/>
        <v>0.28985507246376813</v>
      </c>
      <c r="BU27" s="46">
        <f t="shared" si="18"/>
        <v>0.22383252818035426</v>
      </c>
      <c r="BV27" s="9">
        <f t="shared" si="19"/>
        <v>461</v>
      </c>
      <c r="BW27" s="45">
        <f t="shared" si="20"/>
        <v>0.19088937093275488</v>
      </c>
      <c r="BX27" s="45">
        <f t="shared" si="21"/>
        <v>0.23427331887201736</v>
      </c>
      <c r="BY27" s="46">
        <f t="shared" si="22"/>
        <v>0.18004338394793926</v>
      </c>
      <c r="BZ27" s="9">
        <f t="shared" si="23"/>
        <v>297</v>
      </c>
      <c r="CA27" s="45">
        <f t="shared" si="24"/>
        <v>0.47826086956521741</v>
      </c>
      <c r="CB27" s="45">
        <f t="shared" si="25"/>
        <v>0.13131313131313133</v>
      </c>
      <c r="CC27" s="45">
        <f t="shared" si="26"/>
        <v>0.30976430976430974</v>
      </c>
      <c r="CD27" s="46">
        <f t="shared" si="27"/>
        <v>0.24915824915824916</v>
      </c>
    </row>
    <row r="28" spans="1:82" x14ac:dyDescent="0.3">
      <c r="A28" s="43"/>
      <c r="B28" s="41">
        <v>28</v>
      </c>
      <c r="C28" s="41">
        <v>1675</v>
      </c>
      <c r="D28" s="41">
        <v>450</v>
      </c>
      <c r="E28" s="41">
        <v>576</v>
      </c>
      <c r="F28" s="41">
        <v>33</v>
      </c>
      <c r="G28" s="41">
        <v>5</v>
      </c>
      <c r="H28" s="41">
        <v>601</v>
      </c>
      <c r="I28" s="41">
        <v>1</v>
      </c>
      <c r="J28" s="41">
        <v>4</v>
      </c>
      <c r="K28" s="41">
        <v>5</v>
      </c>
      <c r="L28" s="41">
        <v>1298</v>
      </c>
      <c r="M28" s="41">
        <v>297</v>
      </c>
      <c r="N28" s="41">
        <v>493</v>
      </c>
      <c r="O28" s="41">
        <v>27</v>
      </c>
      <c r="P28" s="41">
        <v>4</v>
      </c>
      <c r="Q28" s="41">
        <v>471</v>
      </c>
      <c r="R28" s="41">
        <v>1</v>
      </c>
      <c r="S28" s="41">
        <v>1</v>
      </c>
      <c r="T28" s="41">
        <v>4</v>
      </c>
      <c r="U28" s="41">
        <v>1305</v>
      </c>
      <c r="V28" s="41">
        <v>345</v>
      </c>
      <c r="W28" s="41">
        <v>504.99999999999994</v>
      </c>
      <c r="X28" s="41">
        <v>4</v>
      </c>
      <c r="Y28" s="41">
        <v>405</v>
      </c>
      <c r="Z28" s="41">
        <v>38</v>
      </c>
      <c r="AA28" s="41">
        <v>852</v>
      </c>
      <c r="AB28" s="41">
        <v>123</v>
      </c>
      <c r="AC28" s="41">
        <v>304</v>
      </c>
      <c r="AD28" s="41">
        <v>262</v>
      </c>
      <c r="AE28" s="41">
        <v>19</v>
      </c>
      <c r="AF28" s="41">
        <v>15</v>
      </c>
      <c r="AG28" s="41">
        <v>1</v>
      </c>
      <c r="AH28" s="41">
        <v>6</v>
      </c>
      <c r="AI28" s="41">
        <v>1</v>
      </c>
      <c r="AJ28" s="41">
        <v>592</v>
      </c>
      <c r="AK28" s="41">
        <v>79</v>
      </c>
      <c r="AL28" s="41">
        <v>177</v>
      </c>
      <c r="AM28" s="41">
        <v>153</v>
      </c>
      <c r="AN28" s="41">
        <v>11</v>
      </c>
      <c r="AO28" s="41">
        <v>7</v>
      </c>
      <c r="AP28" s="41">
        <v>1</v>
      </c>
      <c r="AQ28" s="41">
        <v>4</v>
      </c>
      <c r="AR28" s="41">
        <v>1</v>
      </c>
      <c r="AS28" s="41">
        <v>384</v>
      </c>
      <c r="AT28" s="41">
        <v>42</v>
      </c>
      <c r="AU28" s="41">
        <v>140</v>
      </c>
      <c r="AV28" s="41">
        <v>121</v>
      </c>
      <c r="AW28" s="41">
        <v>6</v>
      </c>
      <c r="AX28" s="41">
        <v>7</v>
      </c>
      <c r="AY28" s="41">
        <v>1</v>
      </c>
      <c r="AZ28" s="41">
        <v>4</v>
      </c>
      <c r="BA28" s="41">
        <v>1</v>
      </c>
      <c r="BB28" s="41" t="s">
        <v>52</v>
      </c>
      <c r="BF28" s="9">
        <f t="shared" si="3"/>
        <v>1675</v>
      </c>
      <c r="BG28" s="45">
        <f t="shared" si="4"/>
        <v>0.34388059701492535</v>
      </c>
      <c r="BH28" s="45">
        <f t="shared" si="5"/>
        <v>0.35880597014925375</v>
      </c>
      <c r="BI28" s="46">
        <f t="shared" si="6"/>
        <v>0.26865671641791045</v>
      </c>
      <c r="BJ28" s="9">
        <f t="shared" si="7"/>
        <v>1298</v>
      </c>
      <c r="BK28" s="45">
        <f t="shared" si="8"/>
        <v>0.37981510015408321</v>
      </c>
      <c r="BL28" s="45">
        <f t="shared" si="9"/>
        <v>3.0816640986132513E-3</v>
      </c>
      <c r="BM28" s="46">
        <f t="shared" si="10"/>
        <v>0.2288135593220339</v>
      </c>
      <c r="BN28" s="49">
        <f t="shared" si="11"/>
        <v>1305</v>
      </c>
      <c r="BO28" s="45">
        <f t="shared" si="12"/>
        <v>0.38697318007662829</v>
      </c>
      <c r="BP28" s="45">
        <f t="shared" si="13"/>
        <v>0.31034482758620691</v>
      </c>
      <c r="BQ28" s="46">
        <f t="shared" si="14"/>
        <v>0.26436781609195403</v>
      </c>
      <c r="BR28" s="9">
        <f t="shared" si="15"/>
        <v>852</v>
      </c>
      <c r="BS28" s="45">
        <f t="shared" si="16"/>
        <v>0.14436619718309859</v>
      </c>
      <c r="BT28" s="45">
        <f t="shared" si="17"/>
        <v>0.35680751173708919</v>
      </c>
      <c r="BU28" s="46">
        <f t="shared" si="18"/>
        <v>0.30751173708920188</v>
      </c>
      <c r="BV28" s="9">
        <f t="shared" si="19"/>
        <v>592</v>
      </c>
      <c r="BW28" s="45">
        <f t="shared" si="20"/>
        <v>0.13344594594594594</v>
      </c>
      <c r="BX28" s="45">
        <f t="shared" si="21"/>
        <v>0.29898648648648651</v>
      </c>
      <c r="BY28" s="46">
        <f t="shared" si="22"/>
        <v>0.25844594594594594</v>
      </c>
      <c r="BZ28" s="9">
        <f t="shared" si="23"/>
        <v>384</v>
      </c>
      <c r="CA28" s="45">
        <f t="shared" si="24"/>
        <v>0.45070422535211269</v>
      </c>
      <c r="CB28" s="45">
        <f t="shared" si="25"/>
        <v>0.109375</v>
      </c>
      <c r="CC28" s="45">
        <f t="shared" si="26"/>
        <v>0.36458333333333331</v>
      </c>
      <c r="CD28" s="46">
        <f t="shared" si="27"/>
        <v>0.31510416666666669</v>
      </c>
    </row>
    <row r="29" spans="1:82" x14ac:dyDescent="0.3">
      <c r="A29" s="43"/>
      <c r="B29" s="41">
        <v>29</v>
      </c>
      <c r="C29" s="41">
        <v>2539</v>
      </c>
      <c r="D29" s="41">
        <v>817</v>
      </c>
      <c r="E29" s="41">
        <v>662</v>
      </c>
      <c r="F29" s="41">
        <v>26</v>
      </c>
      <c r="G29" s="41">
        <v>13</v>
      </c>
      <c r="H29" s="41">
        <v>995</v>
      </c>
      <c r="I29" s="41">
        <v>13</v>
      </c>
      <c r="J29" s="41">
        <v>10</v>
      </c>
      <c r="K29" s="41">
        <v>3</v>
      </c>
      <c r="L29" s="41">
        <v>1917</v>
      </c>
      <c r="M29" s="41">
        <v>553</v>
      </c>
      <c r="N29" s="41">
        <v>569</v>
      </c>
      <c r="O29" s="41">
        <v>18</v>
      </c>
      <c r="P29" s="41">
        <v>10</v>
      </c>
      <c r="Q29" s="41">
        <v>752</v>
      </c>
      <c r="R29" s="41">
        <v>8</v>
      </c>
      <c r="S29" s="41">
        <v>7</v>
      </c>
      <c r="T29" s="41">
        <v>0</v>
      </c>
      <c r="U29" s="41">
        <v>1785</v>
      </c>
      <c r="V29" s="41">
        <v>359.99999999999994</v>
      </c>
      <c r="W29" s="41">
        <v>735</v>
      </c>
      <c r="X29" s="41">
        <v>20</v>
      </c>
      <c r="Y29" s="41">
        <v>645</v>
      </c>
      <c r="Z29" s="41">
        <v>25</v>
      </c>
      <c r="AA29" s="41">
        <v>1167</v>
      </c>
      <c r="AB29" s="41">
        <v>224</v>
      </c>
      <c r="AC29" s="41">
        <v>446</v>
      </c>
      <c r="AD29" s="41">
        <v>378</v>
      </c>
      <c r="AE29" s="41">
        <v>28</v>
      </c>
      <c r="AF29" s="41">
        <v>14</v>
      </c>
      <c r="AG29" s="41">
        <v>10</v>
      </c>
      <c r="AH29" s="41">
        <v>13</v>
      </c>
      <c r="AI29" s="41">
        <v>3</v>
      </c>
      <c r="AJ29" s="41">
        <v>797</v>
      </c>
      <c r="AK29" s="41">
        <v>137</v>
      </c>
      <c r="AL29" s="41">
        <v>288</v>
      </c>
      <c r="AM29" s="41">
        <v>239</v>
      </c>
      <c r="AN29" s="41">
        <v>22</v>
      </c>
      <c r="AO29" s="41">
        <v>8</v>
      </c>
      <c r="AP29" s="41">
        <v>9</v>
      </c>
      <c r="AQ29" s="41">
        <v>9</v>
      </c>
      <c r="AR29" s="41">
        <v>1</v>
      </c>
      <c r="AS29" s="41">
        <v>512</v>
      </c>
      <c r="AT29" s="41">
        <v>59</v>
      </c>
      <c r="AU29" s="41">
        <v>211</v>
      </c>
      <c r="AV29" s="41">
        <v>184</v>
      </c>
      <c r="AW29" s="41">
        <v>15</v>
      </c>
      <c r="AX29" s="41">
        <v>5</v>
      </c>
      <c r="AY29" s="41">
        <v>4</v>
      </c>
      <c r="AZ29" s="41">
        <v>3</v>
      </c>
      <c r="BA29" s="41">
        <v>0</v>
      </c>
      <c r="BB29" s="41" t="s">
        <v>53</v>
      </c>
      <c r="BF29" s="9">
        <f t="shared" si="3"/>
        <v>2539</v>
      </c>
      <c r="BG29" s="45">
        <f t="shared" si="4"/>
        <v>0.26073257187869242</v>
      </c>
      <c r="BH29" s="45">
        <f t="shared" si="5"/>
        <v>0.39188656951555728</v>
      </c>
      <c r="BI29" s="46">
        <f t="shared" si="6"/>
        <v>0.32178022843639226</v>
      </c>
      <c r="BJ29" s="9">
        <f t="shared" si="7"/>
        <v>1917</v>
      </c>
      <c r="BK29" s="45">
        <f t="shared" si="8"/>
        <v>0.29681794470526862</v>
      </c>
      <c r="BL29" s="45">
        <f t="shared" si="9"/>
        <v>5.2164840897235268E-3</v>
      </c>
      <c r="BM29" s="46">
        <f t="shared" si="10"/>
        <v>0.28847157016171099</v>
      </c>
      <c r="BN29" s="49">
        <f t="shared" si="11"/>
        <v>1785</v>
      </c>
      <c r="BO29" s="45">
        <f t="shared" si="12"/>
        <v>0.41176470588235292</v>
      </c>
      <c r="BP29" s="45">
        <f t="shared" si="13"/>
        <v>0.36134453781512604</v>
      </c>
      <c r="BQ29" s="46">
        <f t="shared" si="14"/>
        <v>0.20168067226890754</v>
      </c>
      <c r="BR29" s="9">
        <f t="shared" si="15"/>
        <v>1167</v>
      </c>
      <c r="BS29" s="45">
        <f t="shared" si="16"/>
        <v>0.19194515852613539</v>
      </c>
      <c r="BT29" s="45">
        <f t="shared" si="17"/>
        <v>0.38217652099400173</v>
      </c>
      <c r="BU29" s="46">
        <f t="shared" si="18"/>
        <v>0.32390745501285345</v>
      </c>
      <c r="BV29" s="9">
        <f t="shared" si="19"/>
        <v>797</v>
      </c>
      <c r="BW29" s="45">
        <f t="shared" si="20"/>
        <v>0.17189460476787954</v>
      </c>
      <c r="BX29" s="45">
        <f t="shared" si="21"/>
        <v>0.3613550815558344</v>
      </c>
      <c r="BY29" s="46">
        <f t="shared" si="22"/>
        <v>0.29987452948557092</v>
      </c>
      <c r="BZ29" s="9">
        <f t="shared" si="23"/>
        <v>512</v>
      </c>
      <c r="CA29" s="45">
        <f t="shared" si="24"/>
        <v>0.43873179091688091</v>
      </c>
      <c r="CB29" s="45">
        <f t="shared" si="25"/>
        <v>0.115234375</v>
      </c>
      <c r="CC29" s="45">
        <f t="shared" si="26"/>
        <v>0.412109375</v>
      </c>
      <c r="CD29" s="46">
        <f t="shared" si="27"/>
        <v>0.359375</v>
      </c>
    </row>
    <row r="30" spans="1:82" x14ac:dyDescent="0.3">
      <c r="A30" s="43"/>
      <c r="B30" s="41">
        <v>30</v>
      </c>
      <c r="C30" s="41">
        <v>2280</v>
      </c>
      <c r="D30" s="41">
        <v>864</v>
      </c>
      <c r="E30" s="41">
        <v>520</v>
      </c>
      <c r="F30" s="41">
        <v>60</v>
      </c>
      <c r="G30" s="41">
        <v>12</v>
      </c>
      <c r="H30" s="41">
        <v>796</v>
      </c>
      <c r="I30" s="41">
        <v>13</v>
      </c>
      <c r="J30" s="41">
        <v>5</v>
      </c>
      <c r="K30" s="41">
        <v>10</v>
      </c>
      <c r="L30" s="41">
        <v>1614</v>
      </c>
      <c r="M30" s="41">
        <v>509</v>
      </c>
      <c r="N30" s="41">
        <v>452</v>
      </c>
      <c r="O30" s="41">
        <v>34</v>
      </c>
      <c r="P30" s="41">
        <v>11</v>
      </c>
      <c r="Q30" s="41">
        <v>593</v>
      </c>
      <c r="R30" s="41">
        <v>5</v>
      </c>
      <c r="S30" s="41">
        <v>5</v>
      </c>
      <c r="T30" s="41">
        <v>5</v>
      </c>
      <c r="U30" s="41">
        <v>1155</v>
      </c>
      <c r="V30" s="41">
        <v>220</v>
      </c>
      <c r="W30" s="41">
        <v>375</v>
      </c>
      <c r="X30" s="41">
        <v>15</v>
      </c>
      <c r="Y30" s="41">
        <v>530</v>
      </c>
      <c r="Z30" s="41">
        <v>10</v>
      </c>
      <c r="AA30" s="41">
        <v>824</v>
      </c>
      <c r="AB30" s="41">
        <v>174</v>
      </c>
      <c r="AC30" s="41">
        <v>276</v>
      </c>
      <c r="AD30" s="41">
        <v>220</v>
      </c>
      <c r="AE30" s="41">
        <v>14</v>
      </c>
      <c r="AF30" s="41">
        <v>26</v>
      </c>
      <c r="AG30" s="41">
        <v>4</v>
      </c>
      <c r="AH30" s="41">
        <v>6</v>
      </c>
      <c r="AI30" s="41">
        <v>6</v>
      </c>
      <c r="AJ30" s="41">
        <v>532</v>
      </c>
      <c r="AK30" s="41">
        <v>93</v>
      </c>
      <c r="AL30" s="41">
        <v>157</v>
      </c>
      <c r="AM30" s="41">
        <v>128</v>
      </c>
      <c r="AN30" s="41">
        <v>8</v>
      </c>
      <c r="AO30" s="41">
        <v>14</v>
      </c>
      <c r="AP30" s="41">
        <v>2</v>
      </c>
      <c r="AQ30" s="41">
        <v>4</v>
      </c>
      <c r="AR30" s="41">
        <v>1</v>
      </c>
      <c r="AS30" s="41">
        <v>351</v>
      </c>
      <c r="AT30" s="41">
        <v>48</v>
      </c>
      <c r="AU30" s="41">
        <v>119</v>
      </c>
      <c r="AV30" s="41">
        <v>99</v>
      </c>
      <c r="AW30" s="41">
        <v>4</v>
      </c>
      <c r="AX30" s="41">
        <v>12</v>
      </c>
      <c r="AY30" s="41">
        <v>2</v>
      </c>
      <c r="AZ30" s="41">
        <v>2</v>
      </c>
      <c r="BA30" s="41">
        <v>0</v>
      </c>
      <c r="BB30" s="41" t="s">
        <v>54</v>
      </c>
      <c r="BF30" s="9">
        <f t="shared" si="3"/>
        <v>2280</v>
      </c>
      <c r="BG30" s="45">
        <f t="shared" si="4"/>
        <v>0.22807017543859648</v>
      </c>
      <c r="BH30" s="45">
        <f t="shared" si="5"/>
        <v>0.34912280701754383</v>
      </c>
      <c r="BI30" s="46">
        <f t="shared" si="6"/>
        <v>0.37894736842105264</v>
      </c>
      <c r="BJ30" s="9">
        <f t="shared" si="7"/>
        <v>1614</v>
      </c>
      <c r="BK30" s="45">
        <f t="shared" si="8"/>
        <v>0.28004956629491945</v>
      </c>
      <c r="BL30" s="45">
        <f t="shared" si="9"/>
        <v>6.8153655514250309E-3</v>
      </c>
      <c r="BM30" s="46">
        <f t="shared" si="10"/>
        <v>0.31536555142503098</v>
      </c>
      <c r="BN30" s="49">
        <f t="shared" si="11"/>
        <v>1155</v>
      </c>
      <c r="BO30" s="45">
        <f t="shared" si="12"/>
        <v>0.32467532467532467</v>
      </c>
      <c r="BP30" s="45">
        <f t="shared" si="13"/>
        <v>0.45887445887445888</v>
      </c>
      <c r="BQ30" s="46">
        <f t="shared" si="14"/>
        <v>0.19047619047619047</v>
      </c>
      <c r="BR30" s="9">
        <f t="shared" si="15"/>
        <v>824</v>
      </c>
      <c r="BS30" s="45">
        <f t="shared" si="16"/>
        <v>0.21116504854368931</v>
      </c>
      <c r="BT30" s="45">
        <f t="shared" si="17"/>
        <v>0.33495145631067963</v>
      </c>
      <c r="BU30" s="46">
        <f t="shared" si="18"/>
        <v>0.26699029126213591</v>
      </c>
      <c r="BV30" s="9">
        <f t="shared" si="19"/>
        <v>532</v>
      </c>
      <c r="BW30" s="45">
        <f t="shared" si="20"/>
        <v>0.17481203007518797</v>
      </c>
      <c r="BX30" s="45">
        <f t="shared" si="21"/>
        <v>0.29511278195488722</v>
      </c>
      <c r="BY30" s="46">
        <f t="shared" si="22"/>
        <v>0.24060150375939848</v>
      </c>
      <c r="BZ30" s="9">
        <f t="shared" si="23"/>
        <v>351</v>
      </c>
      <c r="CA30" s="45">
        <f t="shared" si="24"/>
        <v>0.42597087378640774</v>
      </c>
      <c r="CB30" s="45">
        <f t="shared" si="25"/>
        <v>0.13675213675213677</v>
      </c>
      <c r="CC30" s="45">
        <f t="shared" si="26"/>
        <v>0.33903133903133903</v>
      </c>
      <c r="CD30" s="46">
        <f t="shared" si="27"/>
        <v>0.28205128205128205</v>
      </c>
    </row>
    <row r="31" spans="1:82" x14ac:dyDescent="0.3">
      <c r="A31" s="43"/>
      <c r="B31" s="41">
        <v>31</v>
      </c>
      <c r="C31" s="41">
        <v>2235</v>
      </c>
      <c r="D31" s="41">
        <v>1337</v>
      </c>
      <c r="E31" s="41">
        <v>390</v>
      </c>
      <c r="F31" s="41">
        <v>29</v>
      </c>
      <c r="G31" s="41">
        <v>9</v>
      </c>
      <c r="H31" s="41">
        <v>392</v>
      </c>
      <c r="I31" s="41">
        <v>63</v>
      </c>
      <c r="J31" s="41">
        <v>1</v>
      </c>
      <c r="K31" s="41">
        <v>14</v>
      </c>
      <c r="L31" s="41">
        <v>1497</v>
      </c>
      <c r="M31" s="41">
        <v>796</v>
      </c>
      <c r="N31" s="41">
        <v>340</v>
      </c>
      <c r="O31" s="41">
        <v>23</v>
      </c>
      <c r="P31" s="41">
        <v>8</v>
      </c>
      <c r="Q31" s="41">
        <v>290</v>
      </c>
      <c r="R31" s="41">
        <v>36</v>
      </c>
      <c r="S31" s="41">
        <v>1</v>
      </c>
      <c r="T31" s="41">
        <v>3</v>
      </c>
      <c r="U31" s="41">
        <v>675</v>
      </c>
      <c r="V31" s="41">
        <v>250.00000000000003</v>
      </c>
      <c r="W31" s="41">
        <v>205</v>
      </c>
      <c r="X31" s="41">
        <v>20</v>
      </c>
      <c r="Y31" s="41">
        <v>195</v>
      </c>
      <c r="Z31" s="41">
        <v>0</v>
      </c>
      <c r="AA31" s="41">
        <v>582</v>
      </c>
      <c r="AB31" s="41">
        <v>239</v>
      </c>
      <c r="AC31" s="41">
        <v>124</v>
      </c>
      <c r="AD31" s="41">
        <v>95</v>
      </c>
      <c r="AE31" s="41">
        <v>6</v>
      </c>
      <c r="AF31" s="41">
        <v>5</v>
      </c>
      <c r="AG31" s="41">
        <v>1</v>
      </c>
      <c r="AH31" s="41">
        <v>11</v>
      </c>
      <c r="AI31" s="41">
        <v>6</v>
      </c>
      <c r="AJ31" s="41">
        <v>332</v>
      </c>
      <c r="AK31" s="41">
        <v>119</v>
      </c>
      <c r="AL31" s="41">
        <v>61</v>
      </c>
      <c r="AM31" s="41">
        <v>47</v>
      </c>
      <c r="AN31" s="41">
        <v>4</v>
      </c>
      <c r="AO31" s="41">
        <v>1</v>
      </c>
      <c r="AP31" s="41">
        <v>0</v>
      </c>
      <c r="AQ31" s="41">
        <v>6</v>
      </c>
      <c r="AR31" s="41">
        <v>3</v>
      </c>
      <c r="AS31" s="41">
        <v>206</v>
      </c>
      <c r="AT31" s="41">
        <v>62</v>
      </c>
      <c r="AU31" s="41">
        <v>50</v>
      </c>
      <c r="AV31" s="41">
        <v>43</v>
      </c>
      <c r="AW31" s="41">
        <v>2</v>
      </c>
      <c r="AX31" s="41">
        <v>2</v>
      </c>
      <c r="AY31" s="41">
        <v>0</v>
      </c>
      <c r="AZ31" s="41">
        <v>2</v>
      </c>
      <c r="BA31" s="41">
        <v>1</v>
      </c>
      <c r="BB31" s="41" t="s">
        <v>55</v>
      </c>
      <c r="BF31" s="9">
        <f t="shared" si="3"/>
        <v>2235</v>
      </c>
      <c r="BG31" s="45">
        <f t="shared" si="4"/>
        <v>0.17449664429530201</v>
      </c>
      <c r="BH31" s="45">
        <f t="shared" si="5"/>
        <v>0.17539149888143177</v>
      </c>
      <c r="BI31" s="46">
        <f t="shared" si="6"/>
        <v>0.59821029082774047</v>
      </c>
      <c r="BJ31" s="9">
        <f t="shared" si="7"/>
        <v>1497</v>
      </c>
      <c r="BK31" s="45">
        <f t="shared" si="8"/>
        <v>0.22712090848363392</v>
      </c>
      <c r="BL31" s="45">
        <f t="shared" si="9"/>
        <v>5.3440213760855048E-3</v>
      </c>
      <c r="BM31" s="46">
        <f t="shared" si="10"/>
        <v>0.5317301269205077</v>
      </c>
      <c r="BN31" s="49">
        <f t="shared" si="11"/>
        <v>675</v>
      </c>
      <c r="BO31" s="45">
        <f t="shared" si="12"/>
        <v>0.3037037037037037</v>
      </c>
      <c r="BP31" s="45">
        <f t="shared" si="13"/>
        <v>0.28888888888888886</v>
      </c>
      <c r="BQ31" s="46">
        <f t="shared" si="14"/>
        <v>0.37037037037037041</v>
      </c>
      <c r="BR31" s="9">
        <f t="shared" si="15"/>
        <v>582</v>
      </c>
      <c r="BS31" s="45">
        <f t="shared" si="16"/>
        <v>0.4106529209621993</v>
      </c>
      <c r="BT31" s="45">
        <f t="shared" si="17"/>
        <v>0.21305841924398625</v>
      </c>
      <c r="BU31" s="46">
        <f t="shared" si="18"/>
        <v>0.16323024054982818</v>
      </c>
      <c r="BV31" s="9">
        <f t="shared" si="19"/>
        <v>332</v>
      </c>
      <c r="BW31" s="45">
        <f t="shared" si="20"/>
        <v>0.35843373493975905</v>
      </c>
      <c r="BX31" s="45">
        <f t="shared" si="21"/>
        <v>0.18373493975903615</v>
      </c>
      <c r="BY31" s="46">
        <f t="shared" si="22"/>
        <v>0.14156626506024098</v>
      </c>
      <c r="BZ31" s="9">
        <f t="shared" si="23"/>
        <v>206</v>
      </c>
      <c r="CA31" s="45">
        <f t="shared" si="24"/>
        <v>0.35395189003436428</v>
      </c>
      <c r="CB31" s="45">
        <f t="shared" si="25"/>
        <v>0.30097087378640774</v>
      </c>
      <c r="CC31" s="45">
        <f t="shared" si="26"/>
        <v>0.24271844660194175</v>
      </c>
      <c r="CD31" s="46">
        <f t="shared" si="27"/>
        <v>0.20873786407766989</v>
      </c>
    </row>
    <row r="32" spans="1:82" x14ac:dyDescent="0.3">
      <c r="A32" s="43"/>
      <c r="B32" s="41">
        <v>32</v>
      </c>
      <c r="C32" s="41">
        <v>2883</v>
      </c>
      <c r="D32" s="41">
        <v>885</v>
      </c>
      <c r="E32" s="41">
        <v>869</v>
      </c>
      <c r="F32" s="41">
        <v>10</v>
      </c>
      <c r="G32" s="41">
        <v>16</v>
      </c>
      <c r="H32" s="41">
        <v>1053</v>
      </c>
      <c r="I32" s="41">
        <v>28</v>
      </c>
      <c r="J32" s="41">
        <v>4</v>
      </c>
      <c r="K32" s="41">
        <v>18</v>
      </c>
      <c r="L32" s="41">
        <v>2187</v>
      </c>
      <c r="M32" s="41">
        <v>593</v>
      </c>
      <c r="N32" s="41">
        <v>749</v>
      </c>
      <c r="O32" s="41">
        <v>10</v>
      </c>
      <c r="P32" s="41">
        <v>13</v>
      </c>
      <c r="Q32" s="41">
        <v>787</v>
      </c>
      <c r="R32" s="41">
        <v>19</v>
      </c>
      <c r="S32" s="41">
        <v>4</v>
      </c>
      <c r="T32" s="41">
        <v>12</v>
      </c>
      <c r="U32" s="41">
        <v>1625.0000000000002</v>
      </c>
      <c r="V32" s="41">
        <v>320</v>
      </c>
      <c r="W32" s="41">
        <v>674.99999999999989</v>
      </c>
      <c r="X32" s="41">
        <v>4</v>
      </c>
      <c r="Y32" s="41">
        <v>624.99999999999989</v>
      </c>
      <c r="Z32" s="41">
        <v>0</v>
      </c>
      <c r="AA32" s="41">
        <v>1334</v>
      </c>
      <c r="AB32" s="41">
        <v>265</v>
      </c>
      <c r="AC32" s="41">
        <v>466</v>
      </c>
      <c r="AD32" s="41">
        <v>399</v>
      </c>
      <c r="AE32" s="41">
        <v>12</v>
      </c>
      <c r="AF32" s="41">
        <v>18</v>
      </c>
      <c r="AG32" s="41">
        <v>1</v>
      </c>
      <c r="AH32" s="41">
        <v>32</v>
      </c>
      <c r="AI32" s="41">
        <v>4</v>
      </c>
      <c r="AJ32" s="41">
        <v>862</v>
      </c>
      <c r="AK32" s="41">
        <v>168</v>
      </c>
      <c r="AL32" s="41">
        <v>249</v>
      </c>
      <c r="AM32" s="41">
        <v>208</v>
      </c>
      <c r="AN32" s="41">
        <v>8</v>
      </c>
      <c r="AO32" s="41">
        <v>10</v>
      </c>
      <c r="AP32" s="41">
        <v>1</v>
      </c>
      <c r="AQ32" s="41">
        <v>22</v>
      </c>
      <c r="AR32" s="41">
        <v>0</v>
      </c>
      <c r="AS32" s="41">
        <v>573</v>
      </c>
      <c r="AT32" s="41">
        <v>82</v>
      </c>
      <c r="AU32" s="41">
        <v>201</v>
      </c>
      <c r="AV32" s="41">
        <v>172</v>
      </c>
      <c r="AW32" s="41">
        <v>7</v>
      </c>
      <c r="AX32" s="41">
        <v>6</v>
      </c>
      <c r="AY32" s="41">
        <v>0</v>
      </c>
      <c r="AZ32" s="41">
        <v>16</v>
      </c>
      <c r="BA32" s="41">
        <v>0</v>
      </c>
      <c r="BB32" s="41" t="s">
        <v>56</v>
      </c>
      <c r="BF32" s="9">
        <f t="shared" si="3"/>
        <v>2883</v>
      </c>
      <c r="BG32" s="45">
        <f t="shared" si="4"/>
        <v>0.30142212972597987</v>
      </c>
      <c r="BH32" s="45">
        <f t="shared" si="5"/>
        <v>0.36524453694068676</v>
      </c>
      <c r="BI32" s="46">
        <f t="shared" si="6"/>
        <v>0.30697190426638915</v>
      </c>
      <c r="BJ32" s="9">
        <f t="shared" si="7"/>
        <v>2187</v>
      </c>
      <c r="BK32" s="45">
        <f t="shared" si="8"/>
        <v>0.34247828074988568</v>
      </c>
      <c r="BL32" s="45">
        <f t="shared" si="9"/>
        <v>5.9442158207590303E-3</v>
      </c>
      <c r="BM32" s="46">
        <f t="shared" si="10"/>
        <v>0.27114769090077734</v>
      </c>
      <c r="BN32" s="49">
        <f t="shared" si="11"/>
        <v>1625.0000000000002</v>
      </c>
      <c r="BO32" s="45">
        <f t="shared" si="12"/>
        <v>0.41538461538461524</v>
      </c>
      <c r="BP32" s="45">
        <f t="shared" si="13"/>
        <v>0.38461538461538447</v>
      </c>
      <c r="BQ32" s="46">
        <f t="shared" si="14"/>
        <v>0.1969230769230769</v>
      </c>
      <c r="BR32" s="9">
        <f t="shared" si="15"/>
        <v>1334</v>
      </c>
      <c r="BS32" s="45">
        <f t="shared" si="16"/>
        <v>0.19865067466266867</v>
      </c>
      <c r="BT32" s="45">
        <f t="shared" si="17"/>
        <v>0.34932533733133431</v>
      </c>
      <c r="BU32" s="46">
        <f t="shared" si="18"/>
        <v>0.29910044977511246</v>
      </c>
      <c r="BV32" s="9">
        <f t="shared" si="19"/>
        <v>862</v>
      </c>
      <c r="BW32" s="45">
        <f t="shared" si="20"/>
        <v>0.19489559164733178</v>
      </c>
      <c r="BX32" s="45">
        <f t="shared" si="21"/>
        <v>0.28886310904872392</v>
      </c>
      <c r="BY32" s="46">
        <f t="shared" si="22"/>
        <v>0.24129930394431554</v>
      </c>
      <c r="BZ32" s="9">
        <f t="shared" si="23"/>
        <v>573</v>
      </c>
      <c r="CA32" s="45">
        <f t="shared" si="24"/>
        <v>0.42953523238380809</v>
      </c>
      <c r="CB32" s="45">
        <f t="shared" si="25"/>
        <v>0.14310645724258289</v>
      </c>
      <c r="CC32" s="45">
        <f t="shared" si="26"/>
        <v>0.35078534031413611</v>
      </c>
      <c r="CD32" s="46">
        <f t="shared" si="27"/>
        <v>0.30017452006980805</v>
      </c>
    </row>
    <row r="33" spans="1:82" x14ac:dyDescent="0.3">
      <c r="A33" s="43"/>
      <c r="B33" s="41">
        <v>33</v>
      </c>
      <c r="C33" s="41">
        <v>1312</v>
      </c>
      <c r="D33" s="41">
        <v>448</v>
      </c>
      <c r="E33" s="41">
        <v>413</v>
      </c>
      <c r="F33" s="41">
        <v>17</v>
      </c>
      <c r="G33" s="41">
        <v>9</v>
      </c>
      <c r="H33" s="41">
        <v>405</v>
      </c>
      <c r="I33" s="41">
        <v>6</v>
      </c>
      <c r="J33" s="41">
        <v>3</v>
      </c>
      <c r="K33" s="41">
        <v>11</v>
      </c>
      <c r="L33" s="41">
        <v>1023</v>
      </c>
      <c r="M33" s="41">
        <v>311</v>
      </c>
      <c r="N33" s="41">
        <v>368</v>
      </c>
      <c r="O33" s="41">
        <v>12</v>
      </c>
      <c r="P33" s="41">
        <v>8</v>
      </c>
      <c r="Q33" s="41">
        <v>310</v>
      </c>
      <c r="R33" s="41">
        <v>4</v>
      </c>
      <c r="S33" s="41">
        <v>2</v>
      </c>
      <c r="T33" s="41">
        <v>8</v>
      </c>
      <c r="U33" s="41">
        <v>945.00000000000011</v>
      </c>
      <c r="V33" s="41">
        <v>250</v>
      </c>
      <c r="W33" s="41">
        <v>375.00000000000011</v>
      </c>
      <c r="X33" s="41">
        <v>4</v>
      </c>
      <c r="Y33" s="41">
        <v>289.99999999999994</v>
      </c>
      <c r="Z33" s="41">
        <v>25.000000000000004</v>
      </c>
      <c r="AA33" s="41">
        <v>672</v>
      </c>
      <c r="AB33" s="41">
        <v>139</v>
      </c>
      <c r="AC33" s="41">
        <v>171</v>
      </c>
      <c r="AD33" s="41">
        <v>134</v>
      </c>
      <c r="AE33" s="41">
        <v>14</v>
      </c>
      <c r="AF33" s="41">
        <v>9</v>
      </c>
      <c r="AG33" s="41">
        <v>5</v>
      </c>
      <c r="AH33" s="41">
        <v>8</v>
      </c>
      <c r="AI33" s="41">
        <v>1</v>
      </c>
      <c r="AJ33" s="41">
        <v>471</v>
      </c>
      <c r="AK33" s="41">
        <v>91</v>
      </c>
      <c r="AL33" s="41">
        <v>108</v>
      </c>
      <c r="AM33" s="41">
        <v>83</v>
      </c>
      <c r="AN33" s="41">
        <v>9</v>
      </c>
      <c r="AO33" s="41">
        <v>7</v>
      </c>
      <c r="AP33" s="41">
        <v>3</v>
      </c>
      <c r="AQ33" s="41">
        <v>6</v>
      </c>
      <c r="AR33" s="41">
        <v>0</v>
      </c>
      <c r="AS33" s="41">
        <v>312</v>
      </c>
      <c r="AT33" s="41">
        <v>45</v>
      </c>
      <c r="AU33" s="41">
        <v>79</v>
      </c>
      <c r="AV33" s="41">
        <v>66</v>
      </c>
      <c r="AW33" s="41">
        <v>4</v>
      </c>
      <c r="AX33" s="41">
        <v>1</v>
      </c>
      <c r="AY33" s="41">
        <v>3</v>
      </c>
      <c r="AZ33" s="41">
        <v>5</v>
      </c>
      <c r="BA33" s="41">
        <v>0</v>
      </c>
      <c r="BB33" s="41" t="s">
        <v>57</v>
      </c>
      <c r="BF33" s="9">
        <f t="shared" si="3"/>
        <v>1312</v>
      </c>
      <c r="BG33" s="45">
        <f t="shared" si="4"/>
        <v>0.31478658536585363</v>
      </c>
      <c r="BH33" s="45">
        <f t="shared" si="5"/>
        <v>0.30868902439024393</v>
      </c>
      <c r="BI33" s="46">
        <f t="shared" si="6"/>
        <v>0.34146341463414637</v>
      </c>
      <c r="BJ33" s="9">
        <f t="shared" si="7"/>
        <v>1023</v>
      </c>
      <c r="BK33" s="45">
        <f t="shared" si="8"/>
        <v>0.35972629521016619</v>
      </c>
      <c r="BL33" s="45">
        <f t="shared" si="9"/>
        <v>7.8201368523949169E-3</v>
      </c>
      <c r="BM33" s="46">
        <f t="shared" si="10"/>
        <v>0.3040078201368524</v>
      </c>
      <c r="BN33" s="49">
        <f t="shared" si="11"/>
        <v>945.00000000000011</v>
      </c>
      <c r="BO33" s="45">
        <f t="shared" si="12"/>
        <v>0.39682539682539691</v>
      </c>
      <c r="BP33" s="45">
        <f t="shared" si="13"/>
        <v>0.30687830687830681</v>
      </c>
      <c r="BQ33" s="46">
        <f t="shared" si="14"/>
        <v>0.26455026455026454</v>
      </c>
      <c r="BR33" s="9">
        <f t="shared" si="15"/>
        <v>672</v>
      </c>
      <c r="BS33" s="45">
        <f t="shared" si="16"/>
        <v>0.20684523809523808</v>
      </c>
      <c r="BT33" s="45">
        <f t="shared" si="17"/>
        <v>0.2544642857142857</v>
      </c>
      <c r="BU33" s="46">
        <f t="shared" si="18"/>
        <v>0.19940476190476192</v>
      </c>
      <c r="BV33" s="9">
        <f t="shared" si="19"/>
        <v>471</v>
      </c>
      <c r="BW33" s="45">
        <f t="shared" si="20"/>
        <v>0.1932059447983015</v>
      </c>
      <c r="BX33" s="45">
        <f t="shared" si="21"/>
        <v>0.22929936305732485</v>
      </c>
      <c r="BY33" s="46">
        <f t="shared" si="22"/>
        <v>0.17622080679405519</v>
      </c>
      <c r="BZ33" s="9">
        <f t="shared" si="23"/>
        <v>312</v>
      </c>
      <c r="CA33" s="45">
        <f t="shared" si="24"/>
        <v>0.4642857142857143</v>
      </c>
      <c r="CB33" s="45">
        <f t="shared" si="25"/>
        <v>0.14423076923076922</v>
      </c>
      <c r="CC33" s="45">
        <f t="shared" si="26"/>
        <v>0.25320512820512819</v>
      </c>
      <c r="CD33" s="46">
        <f t="shared" si="27"/>
        <v>0.21153846153846154</v>
      </c>
    </row>
    <row r="34" spans="1:82" x14ac:dyDescent="0.3">
      <c r="A34" s="43"/>
      <c r="B34" s="41">
        <v>34</v>
      </c>
      <c r="C34" s="41">
        <v>1294</v>
      </c>
      <c r="D34" s="41">
        <v>352</v>
      </c>
      <c r="E34" s="41">
        <v>368</v>
      </c>
      <c r="F34" s="41">
        <v>23</v>
      </c>
      <c r="G34" s="41">
        <v>5</v>
      </c>
      <c r="H34" s="41">
        <v>527</v>
      </c>
      <c r="I34" s="41">
        <v>11</v>
      </c>
      <c r="J34" s="41">
        <v>0</v>
      </c>
      <c r="K34" s="41">
        <v>8</v>
      </c>
      <c r="L34" s="41">
        <v>997</v>
      </c>
      <c r="M34" s="41">
        <v>230</v>
      </c>
      <c r="N34" s="41">
        <v>318</v>
      </c>
      <c r="O34" s="41">
        <v>20</v>
      </c>
      <c r="P34" s="41">
        <v>5</v>
      </c>
      <c r="Q34" s="41">
        <v>412</v>
      </c>
      <c r="R34" s="41">
        <v>8</v>
      </c>
      <c r="S34" s="41">
        <v>0</v>
      </c>
      <c r="T34" s="41">
        <v>4</v>
      </c>
      <c r="U34" s="41">
        <v>864.27578639147544</v>
      </c>
      <c r="V34" s="41">
        <v>170.630081300813</v>
      </c>
      <c r="W34" s="41">
        <v>401.40252454417953</v>
      </c>
      <c r="X34" s="41">
        <v>27.777777777777779</v>
      </c>
      <c r="Y34" s="41">
        <v>266.92073170731709</v>
      </c>
      <c r="Z34" s="41">
        <v>0</v>
      </c>
      <c r="AA34" s="41">
        <v>617</v>
      </c>
      <c r="AB34" s="41">
        <v>108</v>
      </c>
      <c r="AC34" s="41">
        <v>261</v>
      </c>
      <c r="AD34" s="41">
        <v>206</v>
      </c>
      <c r="AE34" s="41">
        <v>28</v>
      </c>
      <c r="AF34" s="41">
        <v>6</v>
      </c>
      <c r="AG34" s="41">
        <v>4</v>
      </c>
      <c r="AH34" s="41">
        <v>10</v>
      </c>
      <c r="AI34" s="41">
        <v>7</v>
      </c>
      <c r="AJ34" s="41">
        <v>362</v>
      </c>
      <c r="AK34" s="41">
        <v>65</v>
      </c>
      <c r="AL34" s="41">
        <v>120</v>
      </c>
      <c r="AM34" s="41">
        <v>87</v>
      </c>
      <c r="AN34" s="41">
        <v>14</v>
      </c>
      <c r="AO34" s="41">
        <v>4</v>
      </c>
      <c r="AP34" s="41">
        <v>4</v>
      </c>
      <c r="AQ34" s="41">
        <v>6</v>
      </c>
      <c r="AR34" s="41">
        <v>5</v>
      </c>
      <c r="AS34" s="41">
        <v>233</v>
      </c>
      <c r="AT34" s="41">
        <v>37</v>
      </c>
      <c r="AU34" s="41">
        <v>88</v>
      </c>
      <c r="AV34" s="41">
        <v>65</v>
      </c>
      <c r="AW34" s="41">
        <v>14</v>
      </c>
      <c r="AX34" s="41">
        <v>1</v>
      </c>
      <c r="AY34" s="41">
        <v>2</v>
      </c>
      <c r="AZ34" s="41">
        <v>5</v>
      </c>
      <c r="BA34" s="41">
        <v>1</v>
      </c>
      <c r="BB34" s="41" t="s">
        <v>58</v>
      </c>
      <c r="BF34" s="9">
        <f t="shared" si="3"/>
        <v>1294</v>
      </c>
      <c r="BG34" s="45">
        <f t="shared" si="4"/>
        <v>0.28438948995363217</v>
      </c>
      <c r="BH34" s="45">
        <f t="shared" si="5"/>
        <v>0.40726429675425041</v>
      </c>
      <c r="BI34" s="46">
        <f t="shared" si="6"/>
        <v>0.27202472952086554</v>
      </c>
      <c r="BJ34" s="9">
        <f t="shared" si="7"/>
        <v>997</v>
      </c>
      <c r="BK34" s="45">
        <f t="shared" si="8"/>
        <v>0.31895687061183553</v>
      </c>
      <c r="BL34" s="45">
        <f t="shared" si="9"/>
        <v>5.0150451354062184E-3</v>
      </c>
      <c r="BM34" s="46">
        <f t="shared" si="10"/>
        <v>0.23069207622868607</v>
      </c>
      <c r="BN34" s="49">
        <f t="shared" si="11"/>
        <v>864.27578639147544</v>
      </c>
      <c r="BO34" s="45">
        <f t="shared" si="12"/>
        <v>0.46443800794201984</v>
      </c>
      <c r="BP34" s="45">
        <f t="shared" si="13"/>
        <v>0.30883745201489982</v>
      </c>
      <c r="BQ34" s="46">
        <f t="shared" si="14"/>
        <v>0.19742550235408976</v>
      </c>
      <c r="BR34" s="9">
        <f t="shared" si="15"/>
        <v>617</v>
      </c>
      <c r="BS34" s="45">
        <f t="shared" si="16"/>
        <v>0.17504051863857376</v>
      </c>
      <c r="BT34" s="45">
        <f t="shared" si="17"/>
        <v>0.42301458670988656</v>
      </c>
      <c r="BU34" s="46">
        <f t="shared" si="18"/>
        <v>0.33387358184764993</v>
      </c>
      <c r="BV34" s="9">
        <f t="shared" si="19"/>
        <v>362</v>
      </c>
      <c r="BW34" s="45">
        <f t="shared" si="20"/>
        <v>0.17955801104972377</v>
      </c>
      <c r="BX34" s="45">
        <f t="shared" si="21"/>
        <v>0.33149171270718231</v>
      </c>
      <c r="BY34" s="46">
        <f t="shared" si="22"/>
        <v>0.24033149171270718</v>
      </c>
      <c r="BZ34" s="9">
        <f t="shared" si="23"/>
        <v>233</v>
      </c>
      <c r="CA34" s="45">
        <f t="shared" si="24"/>
        <v>0.37763371150729336</v>
      </c>
      <c r="CB34" s="45">
        <f t="shared" si="25"/>
        <v>0.15879828326180256</v>
      </c>
      <c r="CC34" s="45">
        <f t="shared" si="26"/>
        <v>0.37768240343347642</v>
      </c>
      <c r="CD34" s="46">
        <f t="shared" si="27"/>
        <v>0.27896995708154504</v>
      </c>
    </row>
    <row r="35" spans="1:82" x14ac:dyDescent="0.3">
      <c r="A35" s="43"/>
      <c r="B35" s="41">
        <v>35</v>
      </c>
      <c r="C35" s="41">
        <v>1740</v>
      </c>
      <c r="D35" s="41">
        <v>387</v>
      </c>
      <c r="E35" s="41">
        <v>604</v>
      </c>
      <c r="F35" s="41">
        <v>18</v>
      </c>
      <c r="G35" s="41">
        <v>3</v>
      </c>
      <c r="H35" s="41">
        <v>713</v>
      </c>
      <c r="I35" s="41">
        <v>10</v>
      </c>
      <c r="J35" s="41">
        <v>0</v>
      </c>
      <c r="K35" s="41">
        <v>5</v>
      </c>
      <c r="L35" s="41">
        <v>1363</v>
      </c>
      <c r="M35" s="41">
        <v>271</v>
      </c>
      <c r="N35" s="41">
        <v>537</v>
      </c>
      <c r="O35" s="41">
        <v>11</v>
      </c>
      <c r="P35" s="41">
        <v>3</v>
      </c>
      <c r="Q35" s="41">
        <v>531</v>
      </c>
      <c r="R35" s="41">
        <v>6</v>
      </c>
      <c r="S35" s="41">
        <v>0</v>
      </c>
      <c r="T35" s="41">
        <v>4</v>
      </c>
      <c r="U35" s="41">
        <v>1110</v>
      </c>
      <c r="V35" s="41">
        <v>185</v>
      </c>
      <c r="W35" s="41">
        <v>330</v>
      </c>
      <c r="X35" s="41">
        <v>15</v>
      </c>
      <c r="Y35" s="41">
        <v>570.00000000000011</v>
      </c>
      <c r="Z35" s="41">
        <v>10.000000000000002</v>
      </c>
      <c r="AA35" s="41">
        <v>945</v>
      </c>
      <c r="AB35" s="41">
        <v>175</v>
      </c>
      <c r="AC35" s="41">
        <v>273</v>
      </c>
      <c r="AD35" s="41">
        <v>203</v>
      </c>
      <c r="AE35" s="41">
        <v>18</v>
      </c>
      <c r="AF35" s="41">
        <v>22</v>
      </c>
      <c r="AG35" s="41">
        <v>5</v>
      </c>
      <c r="AH35" s="41">
        <v>16</v>
      </c>
      <c r="AI35" s="41">
        <v>9</v>
      </c>
      <c r="AJ35" s="41">
        <v>698</v>
      </c>
      <c r="AK35" s="41">
        <v>124</v>
      </c>
      <c r="AL35" s="41">
        <v>168</v>
      </c>
      <c r="AM35" s="41">
        <v>122</v>
      </c>
      <c r="AN35" s="41">
        <v>13</v>
      </c>
      <c r="AO35" s="41">
        <v>14</v>
      </c>
      <c r="AP35" s="41">
        <v>5</v>
      </c>
      <c r="AQ35" s="41">
        <v>10</v>
      </c>
      <c r="AR35" s="41">
        <v>4</v>
      </c>
      <c r="AS35" s="41">
        <v>445</v>
      </c>
      <c r="AT35" s="41">
        <v>52</v>
      </c>
      <c r="AU35" s="41">
        <v>117</v>
      </c>
      <c r="AV35" s="41">
        <v>91</v>
      </c>
      <c r="AW35" s="41">
        <v>7</v>
      </c>
      <c r="AX35" s="41">
        <v>4</v>
      </c>
      <c r="AY35" s="41">
        <v>4</v>
      </c>
      <c r="AZ35" s="41">
        <v>9</v>
      </c>
      <c r="BA35" s="41">
        <v>2</v>
      </c>
      <c r="BB35" s="41" t="s">
        <v>59</v>
      </c>
      <c r="BF35" s="9">
        <f t="shared" si="3"/>
        <v>1740</v>
      </c>
      <c r="BG35" s="45">
        <f t="shared" si="4"/>
        <v>0.3471264367816092</v>
      </c>
      <c r="BH35" s="45">
        <f t="shared" si="5"/>
        <v>0.40977011494252874</v>
      </c>
      <c r="BI35" s="46">
        <f t="shared" si="6"/>
        <v>0.22241379310344828</v>
      </c>
      <c r="BJ35" s="9">
        <f t="shared" si="7"/>
        <v>1363</v>
      </c>
      <c r="BK35" s="45">
        <f t="shared" si="8"/>
        <v>0.39398385913426265</v>
      </c>
      <c r="BL35" s="45">
        <f t="shared" si="9"/>
        <v>2.2010271460014674E-3</v>
      </c>
      <c r="BM35" s="46">
        <f t="shared" si="10"/>
        <v>0.19882611885546589</v>
      </c>
      <c r="BN35" s="49">
        <f t="shared" si="11"/>
        <v>1110</v>
      </c>
      <c r="BO35" s="45">
        <f t="shared" si="12"/>
        <v>0.29729729729729731</v>
      </c>
      <c r="BP35" s="45">
        <f t="shared" si="13"/>
        <v>0.5135135135135136</v>
      </c>
      <c r="BQ35" s="46">
        <f t="shared" si="14"/>
        <v>0.16666666666666666</v>
      </c>
      <c r="BR35" s="9">
        <f t="shared" si="15"/>
        <v>945</v>
      </c>
      <c r="BS35" s="45">
        <f t="shared" si="16"/>
        <v>0.18518518518518517</v>
      </c>
      <c r="BT35" s="45">
        <f t="shared" si="17"/>
        <v>0.28888888888888886</v>
      </c>
      <c r="BU35" s="46">
        <f t="shared" si="18"/>
        <v>0.21481481481481482</v>
      </c>
      <c r="BV35" s="9">
        <f t="shared" si="19"/>
        <v>698</v>
      </c>
      <c r="BW35" s="45">
        <f t="shared" si="20"/>
        <v>0.17765042979942694</v>
      </c>
      <c r="BX35" s="45">
        <f t="shared" si="21"/>
        <v>0.24068767908309455</v>
      </c>
      <c r="BY35" s="46">
        <f t="shared" si="22"/>
        <v>0.17478510028653296</v>
      </c>
      <c r="BZ35" s="9">
        <f t="shared" si="23"/>
        <v>445</v>
      </c>
      <c r="CA35" s="45">
        <f t="shared" si="24"/>
        <v>0.47089947089947087</v>
      </c>
      <c r="CB35" s="45">
        <f t="shared" si="25"/>
        <v>0.11685393258426967</v>
      </c>
      <c r="CC35" s="45">
        <f t="shared" si="26"/>
        <v>0.26292134831460673</v>
      </c>
      <c r="CD35" s="46">
        <f t="shared" si="27"/>
        <v>0.20449438202247192</v>
      </c>
    </row>
    <row r="36" spans="1:82" x14ac:dyDescent="0.3">
      <c r="A36" s="43"/>
      <c r="B36" s="41">
        <v>36</v>
      </c>
      <c r="C36" s="41">
        <v>1757</v>
      </c>
      <c r="D36" s="41">
        <v>430</v>
      </c>
      <c r="E36" s="41">
        <v>496</v>
      </c>
      <c r="F36" s="41">
        <v>25</v>
      </c>
      <c r="G36" s="41">
        <v>3</v>
      </c>
      <c r="H36" s="41">
        <v>794</v>
      </c>
      <c r="I36" s="41">
        <v>3</v>
      </c>
      <c r="J36" s="41">
        <v>5</v>
      </c>
      <c r="K36" s="41">
        <v>1</v>
      </c>
      <c r="L36" s="41">
        <v>1363</v>
      </c>
      <c r="M36" s="41">
        <v>299</v>
      </c>
      <c r="N36" s="41">
        <v>442</v>
      </c>
      <c r="O36" s="41">
        <v>17</v>
      </c>
      <c r="P36" s="41">
        <v>3</v>
      </c>
      <c r="Q36" s="41">
        <v>593</v>
      </c>
      <c r="R36" s="41">
        <v>3</v>
      </c>
      <c r="S36" s="41">
        <v>5</v>
      </c>
      <c r="T36" s="41">
        <v>1</v>
      </c>
      <c r="U36" s="41">
        <v>1054.9999999999998</v>
      </c>
      <c r="V36" s="41">
        <v>184.99999999999997</v>
      </c>
      <c r="W36" s="41">
        <v>225</v>
      </c>
      <c r="X36" s="41">
        <v>0</v>
      </c>
      <c r="Y36" s="41">
        <v>610</v>
      </c>
      <c r="Z36" s="41">
        <v>35</v>
      </c>
      <c r="AA36" s="41">
        <v>924</v>
      </c>
      <c r="AB36" s="41">
        <v>165</v>
      </c>
      <c r="AC36" s="41">
        <v>378</v>
      </c>
      <c r="AD36" s="41">
        <v>328</v>
      </c>
      <c r="AE36" s="41">
        <v>21</v>
      </c>
      <c r="AF36" s="41">
        <v>16</v>
      </c>
      <c r="AG36" s="41">
        <v>2</v>
      </c>
      <c r="AH36" s="41">
        <v>5</v>
      </c>
      <c r="AI36" s="41">
        <v>6</v>
      </c>
      <c r="AJ36" s="41">
        <v>623</v>
      </c>
      <c r="AK36" s="41">
        <v>117</v>
      </c>
      <c r="AL36" s="41">
        <v>210</v>
      </c>
      <c r="AM36" s="41">
        <v>174</v>
      </c>
      <c r="AN36" s="41">
        <v>14</v>
      </c>
      <c r="AO36" s="41">
        <v>10</v>
      </c>
      <c r="AP36" s="41">
        <v>2</v>
      </c>
      <c r="AQ36" s="41">
        <v>4</v>
      </c>
      <c r="AR36" s="41">
        <v>6</v>
      </c>
      <c r="AS36" s="41">
        <v>401</v>
      </c>
      <c r="AT36" s="41">
        <v>51</v>
      </c>
      <c r="AU36" s="41">
        <v>171</v>
      </c>
      <c r="AV36" s="41">
        <v>149</v>
      </c>
      <c r="AW36" s="41">
        <v>10</v>
      </c>
      <c r="AX36" s="41">
        <v>10</v>
      </c>
      <c r="AY36" s="41">
        <v>2</v>
      </c>
      <c r="AZ36" s="41">
        <v>0</v>
      </c>
      <c r="BA36" s="41">
        <v>0</v>
      </c>
      <c r="BB36" s="41" t="s">
        <v>60</v>
      </c>
      <c r="BF36" s="9">
        <f t="shared" si="3"/>
        <v>1757</v>
      </c>
      <c r="BG36" s="45">
        <f t="shared" si="4"/>
        <v>0.28229937393284005</v>
      </c>
      <c r="BH36" s="45">
        <f t="shared" si="5"/>
        <v>0.45190665907797384</v>
      </c>
      <c r="BI36" s="46">
        <f t="shared" si="6"/>
        <v>0.24473534433693797</v>
      </c>
      <c r="BJ36" s="9">
        <f t="shared" si="7"/>
        <v>1363</v>
      </c>
      <c r="BK36" s="45">
        <f t="shared" si="8"/>
        <v>0.32428466617754953</v>
      </c>
      <c r="BL36" s="45">
        <f t="shared" si="9"/>
        <v>2.2010271460014674E-3</v>
      </c>
      <c r="BM36" s="46">
        <f t="shared" si="10"/>
        <v>0.21936903888481291</v>
      </c>
      <c r="BN36" s="49">
        <f t="shared" si="11"/>
        <v>1054.9999999999998</v>
      </c>
      <c r="BO36" s="45">
        <f t="shared" si="12"/>
        <v>0.21327014218009482</v>
      </c>
      <c r="BP36" s="45">
        <f t="shared" si="13"/>
        <v>0.57819905213270151</v>
      </c>
      <c r="BQ36" s="46">
        <f t="shared" si="14"/>
        <v>0.17535545023696683</v>
      </c>
      <c r="BR36" s="9">
        <f t="shared" si="15"/>
        <v>924</v>
      </c>
      <c r="BS36" s="45">
        <f t="shared" si="16"/>
        <v>0.17857142857142858</v>
      </c>
      <c r="BT36" s="45">
        <f t="shared" si="17"/>
        <v>0.40909090909090912</v>
      </c>
      <c r="BU36" s="46">
        <f t="shared" si="18"/>
        <v>0.354978354978355</v>
      </c>
      <c r="BV36" s="9">
        <f t="shared" si="19"/>
        <v>623</v>
      </c>
      <c r="BW36" s="45">
        <f t="shared" si="20"/>
        <v>0.18780096308186195</v>
      </c>
      <c r="BX36" s="45">
        <f t="shared" si="21"/>
        <v>0.33707865168539325</v>
      </c>
      <c r="BY36" s="46">
        <f t="shared" si="22"/>
        <v>0.27929373996789725</v>
      </c>
      <c r="BZ36" s="9">
        <f t="shared" si="23"/>
        <v>401</v>
      </c>
      <c r="CA36" s="45">
        <f t="shared" si="24"/>
        <v>0.43398268398268397</v>
      </c>
      <c r="CB36" s="45">
        <f t="shared" si="25"/>
        <v>0.12718204488778054</v>
      </c>
      <c r="CC36" s="45">
        <f t="shared" si="26"/>
        <v>0.42643391521197005</v>
      </c>
      <c r="CD36" s="46">
        <f t="shared" si="27"/>
        <v>0.371571072319202</v>
      </c>
    </row>
    <row r="37" spans="1:82" x14ac:dyDescent="0.3">
      <c r="A37" s="43"/>
      <c r="B37" s="41">
        <v>37</v>
      </c>
      <c r="C37" s="41">
        <v>1579</v>
      </c>
      <c r="D37" s="41">
        <v>717</v>
      </c>
      <c r="E37" s="41">
        <v>458</v>
      </c>
      <c r="F37" s="41">
        <v>17</v>
      </c>
      <c r="G37" s="41">
        <v>6</v>
      </c>
      <c r="H37" s="41">
        <v>350</v>
      </c>
      <c r="I37" s="41">
        <v>17</v>
      </c>
      <c r="J37" s="41">
        <v>0</v>
      </c>
      <c r="K37" s="41">
        <v>14</v>
      </c>
      <c r="L37" s="41">
        <v>1161</v>
      </c>
      <c r="M37" s="41">
        <v>449</v>
      </c>
      <c r="N37" s="41">
        <v>399</v>
      </c>
      <c r="O37" s="41">
        <v>13</v>
      </c>
      <c r="P37" s="41">
        <v>6</v>
      </c>
      <c r="Q37" s="41">
        <v>274</v>
      </c>
      <c r="R37" s="41">
        <v>10</v>
      </c>
      <c r="S37" s="41">
        <v>0</v>
      </c>
      <c r="T37" s="41">
        <v>10</v>
      </c>
      <c r="U37" s="41">
        <v>930.00000000000011</v>
      </c>
      <c r="V37" s="41">
        <v>380.00000000000006</v>
      </c>
      <c r="W37" s="41">
        <v>330</v>
      </c>
      <c r="X37" s="41">
        <v>0</v>
      </c>
      <c r="Y37" s="41">
        <v>205.00000000000003</v>
      </c>
      <c r="Z37" s="41">
        <v>7.9999999999999991</v>
      </c>
      <c r="AA37" s="41">
        <v>739</v>
      </c>
      <c r="AB37" s="41">
        <v>220</v>
      </c>
      <c r="AC37" s="41">
        <v>189</v>
      </c>
      <c r="AD37" s="41">
        <v>146</v>
      </c>
      <c r="AE37" s="41">
        <v>19</v>
      </c>
      <c r="AF37" s="41">
        <v>5</v>
      </c>
      <c r="AG37" s="41">
        <v>3</v>
      </c>
      <c r="AH37" s="41">
        <v>9</v>
      </c>
      <c r="AI37" s="41">
        <v>7</v>
      </c>
      <c r="AJ37" s="41">
        <v>524</v>
      </c>
      <c r="AK37" s="41">
        <v>147</v>
      </c>
      <c r="AL37" s="41">
        <v>120</v>
      </c>
      <c r="AM37" s="41">
        <v>91</v>
      </c>
      <c r="AN37" s="41">
        <v>10</v>
      </c>
      <c r="AO37" s="41">
        <v>1</v>
      </c>
      <c r="AP37" s="41">
        <v>2</v>
      </c>
      <c r="AQ37" s="41">
        <v>9</v>
      </c>
      <c r="AR37" s="41">
        <v>7</v>
      </c>
      <c r="AS37" s="41">
        <v>362</v>
      </c>
      <c r="AT37" s="41">
        <v>97</v>
      </c>
      <c r="AU37" s="41">
        <v>98</v>
      </c>
      <c r="AV37" s="41">
        <v>80</v>
      </c>
      <c r="AW37" s="41">
        <v>7</v>
      </c>
      <c r="AX37" s="41">
        <v>1</v>
      </c>
      <c r="AY37" s="41">
        <v>1</v>
      </c>
      <c r="AZ37" s="41">
        <v>6</v>
      </c>
      <c r="BA37" s="41">
        <v>3</v>
      </c>
      <c r="BB37" s="41" t="s">
        <v>61</v>
      </c>
      <c r="BF37" s="9">
        <f t="shared" si="3"/>
        <v>1579</v>
      </c>
      <c r="BG37" s="45">
        <f t="shared" si="4"/>
        <v>0.29005699810006336</v>
      </c>
      <c r="BH37" s="45">
        <f t="shared" si="5"/>
        <v>0.22165927802406588</v>
      </c>
      <c r="BI37" s="46">
        <f t="shared" si="6"/>
        <v>0.45408486383787205</v>
      </c>
      <c r="BJ37" s="9">
        <f t="shared" si="7"/>
        <v>1161</v>
      </c>
      <c r="BK37" s="45">
        <f t="shared" si="8"/>
        <v>0.34366925064599485</v>
      </c>
      <c r="BL37" s="45">
        <f t="shared" si="9"/>
        <v>5.1679586563307496E-3</v>
      </c>
      <c r="BM37" s="46">
        <f t="shared" si="10"/>
        <v>0.38673557278208442</v>
      </c>
      <c r="BN37" s="49">
        <f t="shared" si="11"/>
        <v>930.00000000000011</v>
      </c>
      <c r="BO37" s="45">
        <f t="shared" si="12"/>
        <v>0.35483870967741932</v>
      </c>
      <c r="BP37" s="45">
        <f t="shared" si="13"/>
        <v>0.22043010752688172</v>
      </c>
      <c r="BQ37" s="46">
        <f t="shared" si="14"/>
        <v>0.40860215053763443</v>
      </c>
      <c r="BR37" s="9">
        <f t="shared" si="15"/>
        <v>739</v>
      </c>
      <c r="BS37" s="45">
        <f t="shared" si="16"/>
        <v>0.2976995940460081</v>
      </c>
      <c r="BT37" s="45">
        <f t="shared" si="17"/>
        <v>0.2557510148849797</v>
      </c>
      <c r="BU37" s="46">
        <f t="shared" si="18"/>
        <v>0.19756427604871449</v>
      </c>
      <c r="BV37" s="9">
        <f t="shared" si="19"/>
        <v>524</v>
      </c>
      <c r="BW37" s="45">
        <f t="shared" si="20"/>
        <v>0.28053435114503816</v>
      </c>
      <c r="BX37" s="45">
        <f t="shared" si="21"/>
        <v>0.22900763358778625</v>
      </c>
      <c r="BY37" s="46">
        <f t="shared" si="22"/>
        <v>0.17366412213740459</v>
      </c>
      <c r="BZ37" s="9">
        <f t="shared" si="23"/>
        <v>362</v>
      </c>
      <c r="CA37" s="45">
        <f t="shared" si="24"/>
        <v>0.48985115020297698</v>
      </c>
      <c r="CB37" s="45">
        <f t="shared" si="25"/>
        <v>0.26795580110497236</v>
      </c>
      <c r="CC37" s="45">
        <f t="shared" si="26"/>
        <v>0.27071823204419887</v>
      </c>
      <c r="CD37" s="46">
        <f t="shared" si="27"/>
        <v>0.22099447513812154</v>
      </c>
    </row>
    <row r="38" spans="1:82" x14ac:dyDescent="0.3">
      <c r="A38" s="43"/>
      <c r="B38" s="41">
        <v>38</v>
      </c>
      <c r="C38" s="41">
        <v>2514</v>
      </c>
      <c r="D38" s="41">
        <v>999</v>
      </c>
      <c r="E38" s="41">
        <v>630</v>
      </c>
      <c r="F38" s="41">
        <v>16</v>
      </c>
      <c r="G38" s="41">
        <v>14</v>
      </c>
      <c r="H38" s="41">
        <v>805</v>
      </c>
      <c r="I38" s="41">
        <v>31</v>
      </c>
      <c r="J38" s="41">
        <v>5</v>
      </c>
      <c r="K38" s="41">
        <v>14</v>
      </c>
      <c r="L38" s="41">
        <v>1880</v>
      </c>
      <c r="M38" s="41">
        <v>664</v>
      </c>
      <c r="N38" s="41">
        <v>572</v>
      </c>
      <c r="O38" s="41">
        <v>9</v>
      </c>
      <c r="P38" s="41">
        <v>12</v>
      </c>
      <c r="Q38" s="41">
        <v>591</v>
      </c>
      <c r="R38" s="41">
        <v>23</v>
      </c>
      <c r="S38" s="41">
        <v>1</v>
      </c>
      <c r="T38" s="41">
        <v>8</v>
      </c>
      <c r="U38" s="41">
        <v>1724.9999999999995</v>
      </c>
      <c r="V38" s="41">
        <v>530.00000000000011</v>
      </c>
      <c r="W38" s="41">
        <v>670.00000000000023</v>
      </c>
      <c r="X38" s="41">
        <v>19.999999999999996</v>
      </c>
      <c r="Y38" s="41">
        <v>465</v>
      </c>
      <c r="Z38" s="41">
        <v>39</v>
      </c>
      <c r="AA38" s="41">
        <v>1222</v>
      </c>
      <c r="AB38" s="41">
        <v>351</v>
      </c>
      <c r="AC38" s="41">
        <v>370</v>
      </c>
      <c r="AD38" s="41">
        <v>299</v>
      </c>
      <c r="AE38" s="41">
        <v>21</v>
      </c>
      <c r="AF38" s="41">
        <v>18</v>
      </c>
      <c r="AG38" s="41">
        <v>10</v>
      </c>
      <c r="AH38" s="41">
        <v>18</v>
      </c>
      <c r="AI38" s="41">
        <v>4</v>
      </c>
      <c r="AJ38" s="41">
        <v>833</v>
      </c>
      <c r="AK38" s="41">
        <v>213</v>
      </c>
      <c r="AL38" s="41">
        <v>221</v>
      </c>
      <c r="AM38" s="41">
        <v>168</v>
      </c>
      <c r="AN38" s="41">
        <v>10</v>
      </c>
      <c r="AO38" s="41">
        <v>16</v>
      </c>
      <c r="AP38" s="41">
        <v>10</v>
      </c>
      <c r="AQ38" s="41">
        <v>14</v>
      </c>
      <c r="AR38" s="41">
        <v>3</v>
      </c>
      <c r="AS38" s="41">
        <v>564</v>
      </c>
      <c r="AT38" s="41">
        <v>97</v>
      </c>
      <c r="AU38" s="41">
        <v>184</v>
      </c>
      <c r="AV38" s="41">
        <v>145</v>
      </c>
      <c r="AW38" s="41">
        <v>11</v>
      </c>
      <c r="AX38" s="41">
        <v>10</v>
      </c>
      <c r="AY38" s="41">
        <v>5</v>
      </c>
      <c r="AZ38" s="41">
        <v>9</v>
      </c>
      <c r="BA38" s="41">
        <v>4</v>
      </c>
      <c r="BB38" s="41" t="s">
        <v>62</v>
      </c>
      <c r="BF38" s="9">
        <f t="shared" si="3"/>
        <v>2514</v>
      </c>
      <c r="BG38" s="45">
        <f t="shared" si="4"/>
        <v>0.25059665871121717</v>
      </c>
      <c r="BH38" s="45">
        <f t="shared" si="5"/>
        <v>0.32020684168655528</v>
      </c>
      <c r="BI38" s="46">
        <f t="shared" si="6"/>
        <v>0.39737470167064437</v>
      </c>
      <c r="BJ38" s="9">
        <f t="shared" si="7"/>
        <v>1880</v>
      </c>
      <c r="BK38" s="45">
        <f t="shared" si="8"/>
        <v>0.30425531914893617</v>
      </c>
      <c r="BL38" s="45">
        <f t="shared" si="9"/>
        <v>6.382978723404255E-3</v>
      </c>
      <c r="BM38" s="46">
        <f t="shared" si="10"/>
        <v>0.35319148936170214</v>
      </c>
      <c r="BN38" s="49">
        <f t="shared" si="11"/>
        <v>1724.9999999999995</v>
      </c>
      <c r="BO38" s="45">
        <f t="shared" si="12"/>
        <v>0.38840579710144951</v>
      </c>
      <c r="BP38" s="45">
        <f t="shared" si="13"/>
        <v>0.2695652173913044</v>
      </c>
      <c r="BQ38" s="46">
        <f t="shared" si="14"/>
        <v>0.30724637681159433</v>
      </c>
      <c r="BR38" s="9">
        <f t="shared" si="15"/>
        <v>1222</v>
      </c>
      <c r="BS38" s="45">
        <f t="shared" si="16"/>
        <v>0.28723404255319152</v>
      </c>
      <c r="BT38" s="45">
        <f t="shared" si="17"/>
        <v>0.30278232405891981</v>
      </c>
      <c r="BU38" s="46">
        <f t="shared" si="18"/>
        <v>0.24468085106382978</v>
      </c>
      <c r="BV38" s="9">
        <f t="shared" si="19"/>
        <v>833</v>
      </c>
      <c r="BW38" s="45">
        <f t="shared" si="20"/>
        <v>0.25570228091236497</v>
      </c>
      <c r="BX38" s="45">
        <f t="shared" si="21"/>
        <v>0.26530612244897961</v>
      </c>
      <c r="BY38" s="46">
        <f t="shared" si="22"/>
        <v>0.20168067226890757</v>
      </c>
      <c r="BZ38" s="9">
        <f t="shared" si="23"/>
        <v>564</v>
      </c>
      <c r="CA38" s="45">
        <f t="shared" si="24"/>
        <v>0.46153846153846156</v>
      </c>
      <c r="CB38" s="45">
        <f t="shared" si="25"/>
        <v>0.17198581560283688</v>
      </c>
      <c r="CC38" s="45">
        <f t="shared" si="26"/>
        <v>0.32624113475177308</v>
      </c>
      <c r="CD38" s="46">
        <f t="shared" si="27"/>
        <v>0.25709219858156029</v>
      </c>
    </row>
    <row r="39" spans="1:82" x14ac:dyDescent="0.3">
      <c r="A39" s="43"/>
      <c r="B39" s="41">
        <v>39</v>
      </c>
      <c r="C39" s="41">
        <v>1224</v>
      </c>
      <c r="D39" s="41">
        <v>569</v>
      </c>
      <c r="E39" s="41">
        <v>322</v>
      </c>
      <c r="F39" s="41">
        <v>25</v>
      </c>
      <c r="G39" s="41">
        <v>4</v>
      </c>
      <c r="H39" s="41">
        <v>278</v>
      </c>
      <c r="I39" s="41">
        <v>11</v>
      </c>
      <c r="J39" s="41">
        <v>9</v>
      </c>
      <c r="K39" s="41">
        <v>6</v>
      </c>
      <c r="L39" s="41">
        <v>904</v>
      </c>
      <c r="M39" s="41">
        <v>387</v>
      </c>
      <c r="N39" s="41">
        <v>283</v>
      </c>
      <c r="O39" s="41">
        <v>13</v>
      </c>
      <c r="P39" s="41">
        <v>4</v>
      </c>
      <c r="Q39" s="41">
        <v>197</v>
      </c>
      <c r="R39" s="41">
        <v>8</v>
      </c>
      <c r="S39" s="41">
        <v>8</v>
      </c>
      <c r="T39" s="41">
        <v>4</v>
      </c>
      <c r="U39" s="41">
        <v>799.99999999999989</v>
      </c>
      <c r="V39" s="41">
        <v>355</v>
      </c>
      <c r="W39" s="41">
        <v>315</v>
      </c>
      <c r="X39" s="41">
        <v>0</v>
      </c>
      <c r="Y39" s="41">
        <v>129.99999999999997</v>
      </c>
      <c r="Z39" s="41">
        <v>0</v>
      </c>
      <c r="AA39" s="41">
        <v>518</v>
      </c>
      <c r="AB39" s="41">
        <v>161</v>
      </c>
      <c r="AC39" s="41">
        <v>118</v>
      </c>
      <c r="AD39" s="41">
        <v>96</v>
      </c>
      <c r="AE39" s="41">
        <v>11</v>
      </c>
      <c r="AF39" s="41">
        <v>1</v>
      </c>
      <c r="AG39" s="41">
        <v>0</v>
      </c>
      <c r="AH39" s="41">
        <v>10</v>
      </c>
      <c r="AI39" s="41">
        <v>0</v>
      </c>
      <c r="AJ39" s="41">
        <v>347</v>
      </c>
      <c r="AK39" s="41">
        <v>104</v>
      </c>
      <c r="AL39" s="41">
        <v>73</v>
      </c>
      <c r="AM39" s="41">
        <v>58</v>
      </c>
      <c r="AN39" s="41">
        <v>9</v>
      </c>
      <c r="AO39" s="41">
        <v>1</v>
      </c>
      <c r="AP39" s="41">
        <v>0</v>
      </c>
      <c r="AQ39" s="41">
        <v>5</v>
      </c>
      <c r="AR39" s="41">
        <v>0</v>
      </c>
      <c r="AS39" s="41">
        <v>178</v>
      </c>
      <c r="AT39" s="41">
        <v>38</v>
      </c>
      <c r="AU39" s="41">
        <v>36</v>
      </c>
      <c r="AV39" s="41">
        <v>26</v>
      </c>
      <c r="AW39" s="41">
        <v>6</v>
      </c>
      <c r="AX39" s="41">
        <v>1</v>
      </c>
      <c r="AY39" s="41">
        <v>0</v>
      </c>
      <c r="AZ39" s="41">
        <v>3</v>
      </c>
      <c r="BA39" s="41">
        <v>0</v>
      </c>
      <c r="BB39" s="41" t="s">
        <v>63</v>
      </c>
      <c r="BF39" s="9">
        <f t="shared" si="3"/>
        <v>1224</v>
      </c>
      <c r="BG39" s="45">
        <f t="shared" si="4"/>
        <v>0.26307189542483661</v>
      </c>
      <c r="BH39" s="45">
        <f t="shared" si="5"/>
        <v>0.22712418300653595</v>
      </c>
      <c r="BI39" s="46">
        <f t="shared" si="6"/>
        <v>0.46486928104575165</v>
      </c>
      <c r="BJ39" s="9">
        <f t="shared" si="7"/>
        <v>904</v>
      </c>
      <c r="BK39" s="45">
        <f t="shared" si="8"/>
        <v>0.31305309734513276</v>
      </c>
      <c r="BL39" s="45">
        <f t="shared" si="9"/>
        <v>4.4247787610619468E-3</v>
      </c>
      <c r="BM39" s="46">
        <f t="shared" si="10"/>
        <v>0.42809734513274339</v>
      </c>
      <c r="BN39" s="49">
        <f t="shared" si="11"/>
        <v>799.99999999999989</v>
      </c>
      <c r="BO39" s="45">
        <f t="shared" si="12"/>
        <v>0.39375000000000004</v>
      </c>
      <c r="BP39" s="45">
        <f t="shared" si="13"/>
        <v>0.16249999999999998</v>
      </c>
      <c r="BQ39" s="46">
        <f t="shared" si="14"/>
        <v>0.44375000000000009</v>
      </c>
      <c r="BR39" s="9">
        <f t="shared" si="15"/>
        <v>518</v>
      </c>
      <c r="BS39" s="45">
        <f t="shared" si="16"/>
        <v>0.3108108108108108</v>
      </c>
      <c r="BT39" s="45">
        <f t="shared" si="17"/>
        <v>0.22779922779922779</v>
      </c>
      <c r="BU39" s="46">
        <f t="shared" si="18"/>
        <v>0.18532818532818532</v>
      </c>
      <c r="BV39" s="9">
        <f t="shared" si="19"/>
        <v>347</v>
      </c>
      <c r="BW39" s="45">
        <f t="shared" si="20"/>
        <v>0.29971181556195964</v>
      </c>
      <c r="BX39" s="45">
        <f t="shared" si="21"/>
        <v>0.21037463976945245</v>
      </c>
      <c r="BY39" s="46">
        <f t="shared" si="22"/>
        <v>0.16714697406340057</v>
      </c>
      <c r="BZ39" s="9">
        <f t="shared" si="23"/>
        <v>178</v>
      </c>
      <c r="CA39" s="45">
        <f t="shared" si="24"/>
        <v>0.34362934362934361</v>
      </c>
      <c r="CB39" s="45">
        <f t="shared" si="25"/>
        <v>0.21348314606741572</v>
      </c>
      <c r="CC39" s="45">
        <f t="shared" si="26"/>
        <v>0.20224719101123595</v>
      </c>
      <c r="CD39" s="46">
        <f t="shared" si="27"/>
        <v>0.14606741573033707</v>
      </c>
    </row>
    <row r="40" spans="1:82" x14ac:dyDescent="0.3">
      <c r="A40" s="43"/>
      <c r="B40" s="41">
        <v>40</v>
      </c>
      <c r="C40" s="41">
        <v>1774</v>
      </c>
      <c r="D40" s="41">
        <v>962</v>
      </c>
      <c r="E40" s="41">
        <v>374</v>
      </c>
      <c r="F40" s="41">
        <v>3</v>
      </c>
      <c r="G40" s="41">
        <v>5</v>
      </c>
      <c r="H40" s="41">
        <v>416</v>
      </c>
      <c r="I40" s="41">
        <v>0</v>
      </c>
      <c r="J40" s="41">
        <v>1</v>
      </c>
      <c r="K40" s="41">
        <v>13</v>
      </c>
      <c r="L40" s="41">
        <v>1302</v>
      </c>
      <c r="M40" s="41">
        <v>661</v>
      </c>
      <c r="N40" s="41">
        <v>319</v>
      </c>
      <c r="O40" s="41">
        <v>3</v>
      </c>
      <c r="P40" s="41">
        <v>5</v>
      </c>
      <c r="Q40" s="41">
        <v>305</v>
      </c>
      <c r="R40" s="41">
        <v>0</v>
      </c>
      <c r="S40" s="41">
        <v>0</v>
      </c>
      <c r="T40" s="41">
        <v>9</v>
      </c>
      <c r="U40" s="41">
        <v>829.46829913233262</v>
      </c>
      <c r="V40" s="41">
        <v>265.19558676028083</v>
      </c>
      <c r="W40" s="41">
        <v>366.06557377049177</v>
      </c>
      <c r="X40" s="41">
        <v>1.2162162162162162</v>
      </c>
      <c r="Y40" s="41">
        <v>180.59210526315783</v>
      </c>
      <c r="Z40" s="41">
        <v>9.6551724137931032</v>
      </c>
      <c r="AA40" s="41">
        <v>740</v>
      </c>
      <c r="AB40" s="41">
        <v>265</v>
      </c>
      <c r="AC40" s="41">
        <v>154</v>
      </c>
      <c r="AD40" s="41">
        <v>116</v>
      </c>
      <c r="AE40" s="41">
        <v>11</v>
      </c>
      <c r="AF40" s="41">
        <v>5</v>
      </c>
      <c r="AG40" s="41">
        <v>6</v>
      </c>
      <c r="AH40" s="41">
        <v>13</v>
      </c>
      <c r="AI40" s="41">
        <v>3</v>
      </c>
      <c r="AJ40" s="41">
        <v>485</v>
      </c>
      <c r="AK40" s="41">
        <v>152</v>
      </c>
      <c r="AL40" s="41">
        <v>98</v>
      </c>
      <c r="AM40" s="41">
        <v>70</v>
      </c>
      <c r="AN40" s="41">
        <v>7</v>
      </c>
      <c r="AO40" s="41">
        <v>5</v>
      </c>
      <c r="AP40" s="41">
        <v>6</v>
      </c>
      <c r="AQ40" s="41">
        <v>9</v>
      </c>
      <c r="AR40" s="41">
        <v>1</v>
      </c>
      <c r="AS40" s="41">
        <v>298</v>
      </c>
      <c r="AT40" s="41">
        <v>71</v>
      </c>
      <c r="AU40" s="41">
        <v>82</v>
      </c>
      <c r="AV40" s="41">
        <v>62</v>
      </c>
      <c r="AW40" s="41">
        <v>8</v>
      </c>
      <c r="AX40" s="41">
        <v>2</v>
      </c>
      <c r="AY40" s="41">
        <v>3</v>
      </c>
      <c r="AZ40" s="41">
        <v>6</v>
      </c>
      <c r="BA40" s="41">
        <v>1</v>
      </c>
      <c r="BB40" s="41" t="s">
        <v>64</v>
      </c>
      <c r="BF40" s="9">
        <f t="shared" si="3"/>
        <v>1774</v>
      </c>
      <c r="BG40" s="45">
        <f t="shared" si="4"/>
        <v>0.21082299887260428</v>
      </c>
      <c r="BH40" s="45">
        <f t="shared" si="5"/>
        <v>0.23449830890642615</v>
      </c>
      <c r="BI40" s="46">
        <f t="shared" si="6"/>
        <v>0.54227733934611044</v>
      </c>
      <c r="BJ40" s="9">
        <f t="shared" si="7"/>
        <v>1302</v>
      </c>
      <c r="BK40" s="45">
        <f t="shared" si="8"/>
        <v>0.24500768049155147</v>
      </c>
      <c r="BL40" s="45">
        <f t="shared" si="9"/>
        <v>3.8402457757296467E-3</v>
      </c>
      <c r="BM40" s="46">
        <f t="shared" si="10"/>
        <v>0.50768049155145933</v>
      </c>
      <c r="BN40" s="49">
        <f t="shared" si="11"/>
        <v>829.46829913233262</v>
      </c>
      <c r="BO40" s="45">
        <f t="shared" si="12"/>
        <v>0.44132557465235933</v>
      </c>
      <c r="BP40" s="45">
        <f t="shared" si="13"/>
        <v>0.21772032210521686</v>
      </c>
      <c r="BQ40" s="46">
        <f t="shared" si="14"/>
        <v>0.31971756731111889</v>
      </c>
      <c r="BR40" s="9">
        <f t="shared" si="15"/>
        <v>740</v>
      </c>
      <c r="BS40" s="45">
        <f t="shared" si="16"/>
        <v>0.35810810810810811</v>
      </c>
      <c r="BT40" s="45">
        <f t="shared" si="17"/>
        <v>0.20810810810810812</v>
      </c>
      <c r="BU40" s="46">
        <f t="shared" si="18"/>
        <v>0.15675675675675677</v>
      </c>
      <c r="BV40" s="9">
        <f t="shared" si="19"/>
        <v>485</v>
      </c>
      <c r="BW40" s="45">
        <f t="shared" si="20"/>
        <v>0.3134020618556701</v>
      </c>
      <c r="BX40" s="45">
        <f t="shared" si="21"/>
        <v>0.2020618556701031</v>
      </c>
      <c r="BY40" s="46">
        <f t="shared" si="22"/>
        <v>0.14432989690721648</v>
      </c>
      <c r="BZ40" s="9">
        <f t="shared" si="23"/>
        <v>298</v>
      </c>
      <c r="CA40" s="45">
        <f t="shared" si="24"/>
        <v>0.4027027027027027</v>
      </c>
      <c r="CB40" s="45">
        <f t="shared" si="25"/>
        <v>0.23825503355704697</v>
      </c>
      <c r="CC40" s="45">
        <f t="shared" si="26"/>
        <v>0.27516778523489932</v>
      </c>
      <c r="CD40" s="46">
        <f t="shared" si="27"/>
        <v>0.20805369127516779</v>
      </c>
    </row>
    <row r="41" spans="1:82" x14ac:dyDescent="0.3">
      <c r="A41" s="43"/>
      <c r="B41" s="41">
        <v>41</v>
      </c>
      <c r="C41" s="41">
        <v>2275</v>
      </c>
      <c r="D41" s="41">
        <v>1394</v>
      </c>
      <c r="E41" s="41">
        <v>251</v>
      </c>
      <c r="F41" s="41">
        <v>42</v>
      </c>
      <c r="G41" s="41">
        <v>5</v>
      </c>
      <c r="H41" s="41">
        <v>542</v>
      </c>
      <c r="I41" s="41">
        <v>28</v>
      </c>
      <c r="J41" s="41">
        <v>1</v>
      </c>
      <c r="K41" s="41">
        <v>12</v>
      </c>
      <c r="L41" s="41">
        <v>1614</v>
      </c>
      <c r="M41" s="41">
        <v>905</v>
      </c>
      <c r="N41" s="41">
        <v>235</v>
      </c>
      <c r="O41" s="41">
        <v>32</v>
      </c>
      <c r="P41" s="41">
        <v>2</v>
      </c>
      <c r="Q41" s="41">
        <v>410</v>
      </c>
      <c r="R41" s="41">
        <v>23</v>
      </c>
      <c r="S41" s="41">
        <v>1</v>
      </c>
      <c r="T41" s="41">
        <v>6</v>
      </c>
      <c r="U41" s="41">
        <v>1135</v>
      </c>
      <c r="V41" s="41">
        <v>490</v>
      </c>
      <c r="W41" s="41">
        <v>290</v>
      </c>
      <c r="X41" s="41">
        <v>50</v>
      </c>
      <c r="Y41" s="41">
        <v>304.99999999999994</v>
      </c>
      <c r="Z41" s="41">
        <v>0</v>
      </c>
      <c r="AA41" s="41">
        <v>677</v>
      </c>
      <c r="AB41" s="41">
        <v>311</v>
      </c>
      <c r="AC41" s="41">
        <v>197</v>
      </c>
      <c r="AD41" s="41">
        <v>153</v>
      </c>
      <c r="AE41" s="41">
        <v>18</v>
      </c>
      <c r="AF41" s="41">
        <v>7</v>
      </c>
      <c r="AG41" s="41">
        <v>0</v>
      </c>
      <c r="AH41" s="41">
        <v>19</v>
      </c>
      <c r="AI41" s="41">
        <v>0</v>
      </c>
      <c r="AJ41" s="41">
        <v>423</v>
      </c>
      <c r="AK41" s="41">
        <v>171</v>
      </c>
      <c r="AL41" s="41">
        <v>129</v>
      </c>
      <c r="AM41" s="41">
        <v>98</v>
      </c>
      <c r="AN41" s="41">
        <v>12</v>
      </c>
      <c r="AO41" s="41">
        <v>6</v>
      </c>
      <c r="AP41" s="41">
        <v>0</v>
      </c>
      <c r="AQ41" s="41">
        <v>13</v>
      </c>
      <c r="AR41" s="41">
        <v>0</v>
      </c>
      <c r="AS41" s="41">
        <v>278</v>
      </c>
      <c r="AT41" s="41">
        <v>94</v>
      </c>
      <c r="AU41" s="41">
        <v>103</v>
      </c>
      <c r="AV41" s="41">
        <v>81</v>
      </c>
      <c r="AW41" s="41">
        <v>11</v>
      </c>
      <c r="AX41" s="41">
        <v>2</v>
      </c>
      <c r="AY41" s="41">
        <v>0</v>
      </c>
      <c r="AZ41" s="41">
        <v>9</v>
      </c>
      <c r="BA41" s="41">
        <v>0</v>
      </c>
      <c r="BB41" s="41" t="s">
        <v>65</v>
      </c>
      <c r="BF41" s="9">
        <f t="shared" si="3"/>
        <v>2275</v>
      </c>
      <c r="BG41" s="45">
        <f t="shared" si="4"/>
        <v>0.11032967032967032</v>
      </c>
      <c r="BH41" s="45">
        <f t="shared" si="5"/>
        <v>0.23824175824175825</v>
      </c>
      <c r="BI41" s="46">
        <f t="shared" si="6"/>
        <v>0.61274725274725272</v>
      </c>
      <c r="BJ41" s="9">
        <f t="shared" si="7"/>
        <v>1614</v>
      </c>
      <c r="BK41" s="45">
        <f t="shared" si="8"/>
        <v>0.14560099132589838</v>
      </c>
      <c r="BL41" s="45">
        <f t="shared" si="9"/>
        <v>1.2391573729863693E-3</v>
      </c>
      <c r="BM41" s="46">
        <f t="shared" si="10"/>
        <v>0.5607187112763321</v>
      </c>
      <c r="BN41" s="49">
        <f t="shared" si="11"/>
        <v>1135</v>
      </c>
      <c r="BO41" s="45">
        <f t="shared" si="12"/>
        <v>0.25550660792951541</v>
      </c>
      <c r="BP41" s="45">
        <f t="shared" si="13"/>
        <v>0.26872246696035235</v>
      </c>
      <c r="BQ41" s="46">
        <f t="shared" si="14"/>
        <v>0.43171806167400884</v>
      </c>
      <c r="BR41" s="9">
        <f t="shared" si="15"/>
        <v>677</v>
      </c>
      <c r="BS41" s="45">
        <f t="shared" si="16"/>
        <v>0.45937961595273263</v>
      </c>
      <c r="BT41" s="45">
        <f t="shared" si="17"/>
        <v>0.29098966026587886</v>
      </c>
      <c r="BU41" s="46">
        <f t="shared" si="18"/>
        <v>0.22599704579025109</v>
      </c>
      <c r="BV41" s="9">
        <f t="shared" si="19"/>
        <v>423</v>
      </c>
      <c r="BW41" s="45">
        <f t="shared" si="20"/>
        <v>0.40425531914893614</v>
      </c>
      <c r="BX41" s="45">
        <f t="shared" si="21"/>
        <v>0.30496453900709219</v>
      </c>
      <c r="BY41" s="46">
        <f t="shared" si="22"/>
        <v>0.23167848699763594</v>
      </c>
      <c r="BZ41" s="9">
        <f t="shared" si="23"/>
        <v>278</v>
      </c>
      <c r="CA41" s="45">
        <f t="shared" si="24"/>
        <v>0.41063515509601184</v>
      </c>
      <c r="CB41" s="45">
        <f t="shared" si="25"/>
        <v>0.33812949640287771</v>
      </c>
      <c r="CC41" s="45">
        <f t="shared" si="26"/>
        <v>0.37050359712230213</v>
      </c>
      <c r="CD41" s="46">
        <f t="shared" si="27"/>
        <v>0.29136690647482016</v>
      </c>
    </row>
    <row r="42" spans="1:82" x14ac:dyDescent="0.3">
      <c r="A42" s="43"/>
      <c r="B42" s="41">
        <v>42</v>
      </c>
      <c r="C42" s="41">
        <v>484</v>
      </c>
      <c r="D42" s="41">
        <v>240</v>
      </c>
      <c r="E42" s="41">
        <v>129</v>
      </c>
      <c r="F42" s="41">
        <v>16</v>
      </c>
      <c r="G42" s="41">
        <v>3</v>
      </c>
      <c r="H42" s="41">
        <v>88</v>
      </c>
      <c r="I42" s="41">
        <v>3</v>
      </c>
      <c r="J42" s="41">
        <v>1</v>
      </c>
      <c r="K42" s="41">
        <v>4</v>
      </c>
      <c r="L42" s="41">
        <v>355</v>
      </c>
      <c r="M42" s="41">
        <v>156</v>
      </c>
      <c r="N42" s="41">
        <v>112</v>
      </c>
      <c r="O42" s="41">
        <v>8</v>
      </c>
      <c r="P42" s="41">
        <v>3</v>
      </c>
      <c r="Q42" s="41">
        <v>71</v>
      </c>
      <c r="R42" s="41">
        <v>2</v>
      </c>
      <c r="S42" s="41">
        <v>1</v>
      </c>
      <c r="T42" s="41">
        <v>2</v>
      </c>
      <c r="U42" s="41">
        <v>261.6701153408448</v>
      </c>
      <c r="V42" s="41">
        <v>86.121593291404622</v>
      </c>
      <c r="W42" s="41">
        <v>138.32335329341316</v>
      </c>
      <c r="X42" s="41">
        <v>5.9016393442622954</v>
      </c>
      <c r="Y42" s="41">
        <v>31.323529411764703</v>
      </c>
      <c r="Z42" s="41">
        <v>0</v>
      </c>
      <c r="AA42" s="41">
        <v>205</v>
      </c>
      <c r="AB42" s="41">
        <v>70</v>
      </c>
      <c r="AC42" s="41">
        <v>32</v>
      </c>
      <c r="AD42" s="41">
        <v>25</v>
      </c>
      <c r="AE42" s="41">
        <v>4</v>
      </c>
      <c r="AF42" s="41">
        <v>0</v>
      </c>
      <c r="AG42" s="41">
        <v>2</v>
      </c>
      <c r="AH42" s="41">
        <v>1</v>
      </c>
      <c r="AI42" s="41">
        <v>0</v>
      </c>
      <c r="AJ42" s="41">
        <v>137</v>
      </c>
      <c r="AK42" s="41">
        <v>47</v>
      </c>
      <c r="AL42" s="41">
        <v>16</v>
      </c>
      <c r="AM42" s="41">
        <v>13</v>
      </c>
      <c r="AN42" s="41">
        <v>1</v>
      </c>
      <c r="AO42" s="41">
        <v>0</v>
      </c>
      <c r="AP42" s="41">
        <v>2</v>
      </c>
      <c r="AQ42" s="41">
        <v>0</v>
      </c>
      <c r="AR42" s="41">
        <v>0</v>
      </c>
      <c r="AS42" s="41">
        <v>83</v>
      </c>
      <c r="AT42" s="41">
        <v>18</v>
      </c>
      <c r="AU42" s="41">
        <v>18</v>
      </c>
      <c r="AV42" s="41">
        <v>15</v>
      </c>
      <c r="AW42" s="41">
        <v>1</v>
      </c>
      <c r="AX42" s="41">
        <v>0</v>
      </c>
      <c r="AY42" s="41">
        <v>2</v>
      </c>
      <c r="AZ42" s="41">
        <v>0</v>
      </c>
      <c r="BA42" s="41">
        <v>0</v>
      </c>
      <c r="BB42" s="41" t="s">
        <v>66</v>
      </c>
      <c r="BF42" s="9">
        <f t="shared" si="3"/>
        <v>484</v>
      </c>
      <c r="BG42" s="45">
        <f t="shared" si="4"/>
        <v>0.26652892561983471</v>
      </c>
      <c r="BH42" s="45">
        <f t="shared" si="5"/>
        <v>0.18181818181818182</v>
      </c>
      <c r="BI42" s="46">
        <f t="shared" si="6"/>
        <v>0.49586776859504134</v>
      </c>
      <c r="BJ42" s="9">
        <f t="shared" si="7"/>
        <v>355</v>
      </c>
      <c r="BK42" s="45">
        <f t="shared" si="8"/>
        <v>0.3154929577464789</v>
      </c>
      <c r="BL42" s="45">
        <f t="shared" si="9"/>
        <v>8.4507042253521118E-3</v>
      </c>
      <c r="BM42" s="46">
        <f t="shared" si="10"/>
        <v>0.43943661971830988</v>
      </c>
      <c r="BN42" s="49">
        <f t="shared" si="11"/>
        <v>261.6701153408448</v>
      </c>
      <c r="BO42" s="45">
        <f t="shared" si="12"/>
        <v>0.52861731311287385</v>
      </c>
      <c r="BP42" s="45">
        <f t="shared" si="13"/>
        <v>0.11970617802863531</v>
      </c>
      <c r="BQ42" s="46">
        <f t="shared" si="14"/>
        <v>0.32912277039823534</v>
      </c>
      <c r="BR42" s="9">
        <f t="shared" si="15"/>
        <v>205</v>
      </c>
      <c r="BS42" s="45">
        <f t="shared" si="16"/>
        <v>0.34146341463414637</v>
      </c>
      <c r="BT42" s="45">
        <f t="shared" si="17"/>
        <v>0.15609756097560976</v>
      </c>
      <c r="BU42" s="46">
        <f t="shared" si="18"/>
        <v>0.12195121951219512</v>
      </c>
      <c r="BV42" s="9">
        <f t="shared" si="19"/>
        <v>137</v>
      </c>
      <c r="BW42" s="45">
        <f t="shared" si="20"/>
        <v>0.34306569343065696</v>
      </c>
      <c r="BX42" s="45">
        <f t="shared" si="21"/>
        <v>0.11678832116788321</v>
      </c>
      <c r="BY42" s="46">
        <f t="shared" si="22"/>
        <v>9.4890510948905105E-2</v>
      </c>
      <c r="BZ42" s="9">
        <f t="shared" si="23"/>
        <v>83</v>
      </c>
      <c r="CA42" s="45">
        <f t="shared" si="24"/>
        <v>0.40487804878048783</v>
      </c>
      <c r="CB42" s="45">
        <f t="shared" si="25"/>
        <v>0.21686746987951808</v>
      </c>
      <c r="CC42" s="45">
        <f t="shared" si="26"/>
        <v>0.21686746987951808</v>
      </c>
      <c r="CD42" s="46">
        <f t="shared" si="27"/>
        <v>0.18072289156626506</v>
      </c>
    </row>
    <row r="43" spans="1:82" x14ac:dyDescent="0.3">
      <c r="A43" s="43"/>
      <c r="B43" s="41">
        <v>43</v>
      </c>
      <c r="C43" s="41">
        <v>2998</v>
      </c>
      <c r="D43" s="41">
        <v>1686</v>
      </c>
      <c r="E43" s="41">
        <v>419</v>
      </c>
      <c r="F43" s="41">
        <v>32</v>
      </c>
      <c r="G43" s="41">
        <v>3</v>
      </c>
      <c r="H43" s="41">
        <v>831</v>
      </c>
      <c r="I43" s="41">
        <v>7</v>
      </c>
      <c r="J43" s="41">
        <v>2</v>
      </c>
      <c r="K43" s="41">
        <v>18</v>
      </c>
      <c r="L43" s="41">
        <v>2179</v>
      </c>
      <c r="M43" s="41">
        <v>1136</v>
      </c>
      <c r="N43" s="41">
        <v>357</v>
      </c>
      <c r="O43" s="41">
        <v>24</v>
      </c>
      <c r="P43" s="41">
        <v>3</v>
      </c>
      <c r="Q43" s="41">
        <v>640</v>
      </c>
      <c r="R43" s="41">
        <v>6</v>
      </c>
      <c r="S43" s="41">
        <v>2</v>
      </c>
      <c r="T43" s="41">
        <v>11</v>
      </c>
      <c r="U43" s="41">
        <v>2145</v>
      </c>
      <c r="V43" s="41">
        <v>1170</v>
      </c>
      <c r="W43" s="41">
        <v>225</v>
      </c>
      <c r="X43" s="41">
        <v>40</v>
      </c>
      <c r="Y43" s="41">
        <v>635</v>
      </c>
      <c r="Z43" s="41">
        <v>75</v>
      </c>
      <c r="AA43" s="41">
        <v>1060</v>
      </c>
      <c r="AB43" s="41">
        <v>436</v>
      </c>
      <c r="AC43" s="41">
        <v>306</v>
      </c>
      <c r="AD43" s="41">
        <v>205</v>
      </c>
      <c r="AE43" s="41">
        <v>36</v>
      </c>
      <c r="AF43" s="41">
        <v>41</v>
      </c>
      <c r="AG43" s="41">
        <v>4</v>
      </c>
      <c r="AH43" s="41">
        <v>13</v>
      </c>
      <c r="AI43" s="41">
        <v>7</v>
      </c>
      <c r="AJ43" s="41">
        <v>612</v>
      </c>
      <c r="AK43" s="41">
        <v>242</v>
      </c>
      <c r="AL43" s="41">
        <v>170</v>
      </c>
      <c r="AM43" s="41">
        <v>111</v>
      </c>
      <c r="AN43" s="41">
        <v>21</v>
      </c>
      <c r="AO43" s="41">
        <v>25</v>
      </c>
      <c r="AP43" s="41">
        <v>2</v>
      </c>
      <c r="AQ43" s="41">
        <v>5</v>
      </c>
      <c r="AR43" s="41">
        <v>6</v>
      </c>
      <c r="AS43" s="41">
        <v>425</v>
      </c>
      <c r="AT43" s="41">
        <v>143</v>
      </c>
      <c r="AU43" s="41">
        <v>144</v>
      </c>
      <c r="AV43" s="41">
        <v>107</v>
      </c>
      <c r="AW43" s="41">
        <v>12</v>
      </c>
      <c r="AX43" s="41">
        <v>19</v>
      </c>
      <c r="AY43" s="41">
        <v>3</v>
      </c>
      <c r="AZ43" s="41">
        <v>1</v>
      </c>
      <c r="BA43" s="41">
        <v>2</v>
      </c>
      <c r="BB43" s="41" t="s">
        <v>67</v>
      </c>
      <c r="BF43" s="9">
        <f t="shared" si="3"/>
        <v>2998</v>
      </c>
      <c r="BG43" s="45">
        <f t="shared" si="4"/>
        <v>0.13975983989326218</v>
      </c>
      <c r="BH43" s="45">
        <f t="shared" si="5"/>
        <v>0.27718478985990658</v>
      </c>
      <c r="BI43" s="46">
        <f t="shared" si="6"/>
        <v>0.56237491661107408</v>
      </c>
      <c r="BJ43" s="9">
        <f t="shared" si="7"/>
        <v>2179</v>
      </c>
      <c r="BK43" s="45">
        <f t="shared" si="8"/>
        <v>0.16383662230380908</v>
      </c>
      <c r="BL43" s="45">
        <f t="shared" si="9"/>
        <v>1.3767783386874712E-3</v>
      </c>
      <c r="BM43" s="46">
        <f t="shared" si="10"/>
        <v>0.52134006424965584</v>
      </c>
      <c r="BN43" s="49">
        <f t="shared" si="11"/>
        <v>2145</v>
      </c>
      <c r="BO43" s="45">
        <f t="shared" si="12"/>
        <v>0.1048951048951049</v>
      </c>
      <c r="BP43" s="45">
        <f t="shared" si="13"/>
        <v>0.29603729603729606</v>
      </c>
      <c r="BQ43" s="46">
        <f t="shared" si="14"/>
        <v>0.54545454545454541</v>
      </c>
      <c r="BR43" s="9">
        <f t="shared" si="15"/>
        <v>1060</v>
      </c>
      <c r="BS43" s="45">
        <f t="shared" si="16"/>
        <v>0.41132075471698115</v>
      </c>
      <c r="BT43" s="45">
        <f t="shared" si="17"/>
        <v>0.28867924528301886</v>
      </c>
      <c r="BU43" s="46">
        <f t="shared" si="18"/>
        <v>0.19339622641509435</v>
      </c>
      <c r="BV43" s="9">
        <f t="shared" si="19"/>
        <v>612</v>
      </c>
      <c r="BW43" s="45">
        <f t="shared" si="20"/>
        <v>0.39542483660130717</v>
      </c>
      <c r="BX43" s="45">
        <f t="shared" si="21"/>
        <v>0.27777777777777779</v>
      </c>
      <c r="BY43" s="46">
        <f t="shared" si="22"/>
        <v>0.18137254901960784</v>
      </c>
      <c r="BZ43" s="9">
        <f t="shared" si="23"/>
        <v>425</v>
      </c>
      <c r="CA43" s="45">
        <f t="shared" si="24"/>
        <v>0.40094339622641512</v>
      </c>
      <c r="CB43" s="45">
        <f t="shared" si="25"/>
        <v>0.33647058823529413</v>
      </c>
      <c r="CC43" s="45">
        <f t="shared" si="26"/>
        <v>0.33882352941176469</v>
      </c>
      <c r="CD43" s="46">
        <f t="shared" si="27"/>
        <v>0.25176470588235295</v>
      </c>
    </row>
    <row r="44" spans="1:82" x14ac:dyDescent="0.3">
      <c r="A44" s="43"/>
      <c r="B44" s="41">
        <v>44</v>
      </c>
      <c r="C44" s="41">
        <v>3179</v>
      </c>
      <c r="D44" s="41">
        <v>1295</v>
      </c>
      <c r="E44" s="41">
        <v>789</v>
      </c>
      <c r="F44" s="41">
        <v>28</v>
      </c>
      <c r="G44" s="41">
        <v>16</v>
      </c>
      <c r="H44" s="41">
        <v>997</v>
      </c>
      <c r="I44" s="41">
        <v>25</v>
      </c>
      <c r="J44" s="41">
        <v>15</v>
      </c>
      <c r="K44" s="41">
        <v>14</v>
      </c>
      <c r="L44" s="41">
        <v>2379</v>
      </c>
      <c r="M44" s="41">
        <v>887</v>
      </c>
      <c r="N44" s="41">
        <v>673</v>
      </c>
      <c r="O44" s="41">
        <v>20</v>
      </c>
      <c r="P44" s="41">
        <v>10</v>
      </c>
      <c r="Q44" s="41">
        <v>750</v>
      </c>
      <c r="R44" s="41">
        <v>19</v>
      </c>
      <c r="S44" s="41">
        <v>10</v>
      </c>
      <c r="T44" s="41">
        <v>10</v>
      </c>
      <c r="U44" s="41">
        <v>1915</v>
      </c>
      <c r="V44" s="41">
        <v>504.99999999999989</v>
      </c>
      <c r="W44" s="41">
        <v>739.99999999999977</v>
      </c>
      <c r="X44" s="41">
        <v>0</v>
      </c>
      <c r="Y44" s="41">
        <v>624.00000000000011</v>
      </c>
      <c r="Z44" s="41">
        <v>39.999999999999993</v>
      </c>
      <c r="AA44" s="41">
        <v>1394</v>
      </c>
      <c r="AB44" s="41">
        <v>371</v>
      </c>
      <c r="AC44" s="41">
        <v>447</v>
      </c>
      <c r="AD44" s="41">
        <v>360</v>
      </c>
      <c r="AE44" s="41">
        <v>39</v>
      </c>
      <c r="AF44" s="41">
        <v>30</v>
      </c>
      <c r="AG44" s="41">
        <v>2</v>
      </c>
      <c r="AH44" s="41">
        <v>14</v>
      </c>
      <c r="AI44" s="41">
        <v>2</v>
      </c>
      <c r="AJ44" s="41">
        <v>921</v>
      </c>
      <c r="AK44" s="41">
        <v>201</v>
      </c>
      <c r="AL44" s="41">
        <v>269</v>
      </c>
      <c r="AM44" s="41">
        <v>215</v>
      </c>
      <c r="AN44" s="41">
        <v>25</v>
      </c>
      <c r="AO44" s="41">
        <v>17</v>
      </c>
      <c r="AP44" s="41">
        <v>2</v>
      </c>
      <c r="AQ44" s="41">
        <v>9</v>
      </c>
      <c r="AR44" s="41">
        <v>1</v>
      </c>
      <c r="AS44" s="41">
        <v>581</v>
      </c>
      <c r="AT44" s="41">
        <v>106</v>
      </c>
      <c r="AU44" s="41">
        <v>198</v>
      </c>
      <c r="AV44" s="41">
        <v>162</v>
      </c>
      <c r="AW44" s="41">
        <v>19</v>
      </c>
      <c r="AX44" s="41">
        <v>11</v>
      </c>
      <c r="AY44" s="41">
        <v>2</v>
      </c>
      <c r="AZ44" s="41">
        <v>4</v>
      </c>
      <c r="BA44" s="41">
        <v>0</v>
      </c>
      <c r="BB44" s="41" t="s">
        <v>68</v>
      </c>
      <c r="BF44" s="9">
        <f t="shared" si="3"/>
        <v>3179</v>
      </c>
      <c r="BG44" s="45">
        <f t="shared" si="4"/>
        <v>0.24819125511167034</v>
      </c>
      <c r="BH44" s="45">
        <f t="shared" si="5"/>
        <v>0.31362063541994339</v>
      </c>
      <c r="BI44" s="46">
        <f t="shared" si="6"/>
        <v>0.40736080528468072</v>
      </c>
      <c r="BJ44" s="9">
        <f t="shared" si="7"/>
        <v>2379</v>
      </c>
      <c r="BK44" s="45">
        <f t="shared" si="8"/>
        <v>0.28289197141656158</v>
      </c>
      <c r="BL44" s="45">
        <f t="shared" si="9"/>
        <v>4.2034468263976461E-3</v>
      </c>
      <c r="BM44" s="46">
        <f t="shared" si="10"/>
        <v>0.37284573350147121</v>
      </c>
      <c r="BN44" s="49">
        <f t="shared" si="11"/>
        <v>1915</v>
      </c>
      <c r="BO44" s="45">
        <f t="shared" si="12"/>
        <v>0.38642297650130536</v>
      </c>
      <c r="BP44" s="45">
        <f t="shared" si="13"/>
        <v>0.32584856396866846</v>
      </c>
      <c r="BQ44" s="46">
        <f t="shared" si="14"/>
        <v>0.26370757180156651</v>
      </c>
      <c r="BR44" s="9">
        <f t="shared" si="15"/>
        <v>1394</v>
      </c>
      <c r="BS44" s="45">
        <f t="shared" si="16"/>
        <v>0.26614060258249639</v>
      </c>
      <c r="BT44" s="45">
        <f t="shared" si="17"/>
        <v>0.32065997130559543</v>
      </c>
      <c r="BU44" s="46">
        <f t="shared" si="18"/>
        <v>0.2582496413199426</v>
      </c>
      <c r="BV44" s="9">
        <f t="shared" si="19"/>
        <v>921</v>
      </c>
      <c r="BW44" s="45">
        <f t="shared" si="20"/>
        <v>0.21824104234527689</v>
      </c>
      <c r="BX44" s="45">
        <f t="shared" si="21"/>
        <v>0.29207383279044519</v>
      </c>
      <c r="BY44" s="46">
        <f t="shared" si="22"/>
        <v>0.23344191096634093</v>
      </c>
      <c r="BZ44" s="9">
        <f t="shared" si="23"/>
        <v>581</v>
      </c>
      <c r="CA44" s="45">
        <f t="shared" si="24"/>
        <v>0.41678622668579629</v>
      </c>
      <c r="CB44" s="45">
        <f t="shared" si="25"/>
        <v>0.18244406196213425</v>
      </c>
      <c r="CC44" s="45">
        <f t="shared" si="26"/>
        <v>0.34079173838209981</v>
      </c>
      <c r="CD44" s="46">
        <f t="shared" si="27"/>
        <v>0.27882960413080893</v>
      </c>
    </row>
    <row r="45" spans="1:82" x14ac:dyDescent="0.3">
      <c r="A45" s="43"/>
      <c r="B45" s="41">
        <v>45</v>
      </c>
      <c r="C45" s="41">
        <v>1898</v>
      </c>
      <c r="D45" s="41">
        <v>1378</v>
      </c>
      <c r="E45" s="41">
        <v>92</v>
      </c>
      <c r="F45" s="41">
        <v>14</v>
      </c>
      <c r="G45" s="41">
        <v>1</v>
      </c>
      <c r="H45" s="41">
        <v>395</v>
      </c>
      <c r="I45" s="41">
        <v>5</v>
      </c>
      <c r="J45" s="41">
        <v>0</v>
      </c>
      <c r="K45" s="41">
        <v>13</v>
      </c>
      <c r="L45" s="41">
        <v>1190</v>
      </c>
      <c r="M45" s="41">
        <v>797</v>
      </c>
      <c r="N45" s="41">
        <v>72</v>
      </c>
      <c r="O45" s="41">
        <v>13</v>
      </c>
      <c r="P45" s="41">
        <v>1</v>
      </c>
      <c r="Q45" s="41">
        <v>297</v>
      </c>
      <c r="R45" s="41">
        <v>4</v>
      </c>
      <c r="S45" s="41">
        <v>0</v>
      </c>
      <c r="T45" s="41">
        <v>6</v>
      </c>
      <c r="U45" s="41">
        <v>809.99999999999989</v>
      </c>
      <c r="V45" s="41">
        <v>419.99999999999994</v>
      </c>
      <c r="W45" s="41">
        <v>10</v>
      </c>
      <c r="X45" s="41">
        <v>10.000000000000002</v>
      </c>
      <c r="Y45" s="41">
        <v>375</v>
      </c>
      <c r="Z45" s="41">
        <v>0</v>
      </c>
      <c r="AA45" s="41">
        <v>363</v>
      </c>
      <c r="AB45" s="41">
        <v>150</v>
      </c>
      <c r="AC45" s="41">
        <v>127</v>
      </c>
      <c r="AD45" s="41">
        <v>106</v>
      </c>
      <c r="AE45" s="41">
        <v>11</v>
      </c>
      <c r="AF45" s="41">
        <v>6</v>
      </c>
      <c r="AG45" s="41">
        <v>0</v>
      </c>
      <c r="AH45" s="41">
        <v>1</v>
      </c>
      <c r="AI45" s="41">
        <v>3</v>
      </c>
      <c r="AJ45" s="41">
        <v>192</v>
      </c>
      <c r="AK45" s="41">
        <v>61</v>
      </c>
      <c r="AL45" s="41">
        <v>78</v>
      </c>
      <c r="AM45" s="41">
        <v>65</v>
      </c>
      <c r="AN45" s="41">
        <v>8</v>
      </c>
      <c r="AO45" s="41">
        <v>4</v>
      </c>
      <c r="AP45" s="41">
        <v>0</v>
      </c>
      <c r="AQ45" s="41">
        <v>0</v>
      </c>
      <c r="AR45" s="41">
        <v>1</v>
      </c>
      <c r="AS45" s="41">
        <v>108</v>
      </c>
      <c r="AT45" s="41">
        <v>31</v>
      </c>
      <c r="AU45" s="41">
        <v>56</v>
      </c>
      <c r="AV45" s="41">
        <v>43</v>
      </c>
      <c r="AW45" s="41">
        <v>8</v>
      </c>
      <c r="AX45" s="41">
        <v>2</v>
      </c>
      <c r="AY45" s="41">
        <v>0</v>
      </c>
      <c r="AZ45" s="41">
        <v>0</v>
      </c>
      <c r="BA45" s="41">
        <v>3</v>
      </c>
      <c r="BB45" s="41" t="s">
        <v>69</v>
      </c>
      <c r="BF45" s="9">
        <f t="shared" si="3"/>
        <v>1898</v>
      </c>
      <c r="BG45" s="45">
        <f t="shared" si="4"/>
        <v>4.8472075869336141E-2</v>
      </c>
      <c r="BH45" s="45">
        <f t="shared" si="5"/>
        <v>0.20811380400421498</v>
      </c>
      <c r="BI45" s="46">
        <f t="shared" si="6"/>
        <v>0.72602739726027399</v>
      </c>
      <c r="BJ45" s="9">
        <f t="shared" si="7"/>
        <v>1190</v>
      </c>
      <c r="BK45" s="45">
        <f t="shared" si="8"/>
        <v>6.0504201680672269E-2</v>
      </c>
      <c r="BL45" s="45">
        <f t="shared" si="9"/>
        <v>8.4033613445378156E-4</v>
      </c>
      <c r="BM45" s="46">
        <f t="shared" si="10"/>
        <v>0.66974789915966382</v>
      </c>
      <c r="BN45" s="49">
        <f t="shared" si="11"/>
        <v>809.99999999999989</v>
      </c>
      <c r="BO45" s="45">
        <f t="shared" si="12"/>
        <v>1.234567901234568E-2</v>
      </c>
      <c r="BP45" s="45">
        <f t="shared" si="13"/>
        <v>0.46296296296296302</v>
      </c>
      <c r="BQ45" s="46">
        <f t="shared" si="14"/>
        <v>0.51851851851851849</v>
      </c>
      <c r="BR45" s="9">
        <f t="shared" si="15"/>
        <v>363</v>
      </c>
      <c r="BS45" s="45">
        <f t="shared" si="16"/>
        <v>0.41322314049586778</v>
      </c>
      <c r="BT45" s="45">
        <f t="shared" si="17"/>
        <v>0.34986225895316803</v>
      </c>
      <c r="BU45" s="46">
        <f t="shared" si="18"/>
        <v>0.29201101928374656</v>
      </c>
      <c r="BV45" s="9">
        <f t="shared" si="19"/>
        <v>192</v>
      </c>
      <c r="BW45" s="45">
        <f t="shared" si="20"/>
        <v>0.31770833333333331</v>
      </c>
      <c r="BX45" s="45">
        <f t="shared" si="21"/>
        <v>0.40625</v>
      </c>
      <c r="BY45" s="46">
        <f t="shared" si="22"/>
        <v>0.33854166666666669</v>
      </c>
      <c r="BZ45" s="9">
        <f t="shared" si="23"/>
        <v>108</v>
      </c>
      <c r="CA45" s="45">
        <f t="shared" si="24"/>
        <v>0.2975206611570248</v>
      </c>
      <c r="CB45" s="45">
        <f t="shared" si="25"/>
        <v>0.28703703703703703</v>
      </c>
      <c r="CC45" s="45">
        <f t="shared" si="26"/>
        <v>0.51851851851851849</v>
      </c>
      <c r="CD45" s="46">
        <f t="shared" si="27"/>
        <v>0.39814814814814814</v>
      </c>
    </row>
    <row r="46" spans="1:82" x14ac:dyDescent="0.3">
      <c r="A46" s="43"/>
      <c r="B46" s="41">
        <v>46</v>
      </c>
      <c r="C46" s="41">
        <v>1708</v>
      </c>
      <c r="D46" s="41">
        <v>939</v>
      </c>
      <c r="E46" s="41">
        <v>214</v>
      </c>
      <c r="F46" s="41">
        <v>13</v>
      </c>
      <c r="G46" s="41">
        <v>5</v>
      </c>
      <c r="H46" s="41">
        <v>517</v>
      </c>
      <c r="I46" s="41">
        <v>12</v>
      </c>
      <c r="J46" s="41">
        <v>5</v>
      </c>
      <c r="K46" s="41">
        <v>3</v>
      </c>
      <c r="L46" s="41">
        <v>1254</v>
      </c>
      <c r="M46" s="41">
        <v>642</v>
      </c>
      <c r="N46" s="41">
        <v>183</v>
      </c>
      <c r="O46" s="41">
        <v>9</v>
      </c>
      <c r="P46" s="41">
        <v>4</v>
      </c>
      <c r="Q46" s="41">
        <v>403</v>
      </c>
      <c r="R46" s="41">
        <v>10</v>
      </c>
      <c r="S46" s="41">
        <v>3</v>
      </c>
      <c r="T46" s="41">
        <v>0</v>
      </c>
      <c r="U46" s="41">
        <v>695</v>
      </c>
      <c r="V46" s="41">
        <v>325</v>
      </c>
      <c r="W46" s="41">
        <v>165</v>
      </c>
      <c r="X46" s="41">
        <v>20</v>
      </c>
      <c r="Y46" s="41">
        <v>184.99999999999997</v>
      </c>
      <c r="Z46" s="41">
        <v>0</v>
      </c>
      <c r="AA46" s="41">
        <v>667</v>
      </c>
      <c r="AB46" s="41">
        <v>278</v>
      </c>
      <c r="AC46" s="41">
        <v>208</v>
      </c>
      <c r="AD46" s="41">
        <v>168</v>
      </c>
      <c r="AE46" s="41">
        <v>13</v>
      </c>
      <c r="AF46" s="41">
        <v>4</v>
      </c>
      <c r="AG46" s="41">
        <v>4</v>
      </c>
      <c r="AH46" s="41">
        <v>10</v>
      </c>
      <c r="AI46" s="41">
        <v>9</v>
      </c>
      <c r="AJ46" s="41">
        <v>407</v>
      </c>
      <c r="AK46" s="41">
        <v>158</v>
      </c>
      <c r="AL46" s="41">
        <v>129</v>
      </c>
      <c r="AM46" s="41">
        <v>101</v>
      </c>
      <c r="AN46" s="41">
        <v>9</v>
      </c>
      <c r="AO46" s="41">
        <v>3</v>
      </c>
      <c r="AP46" s="41">
        <v>3</v>
      </c>
      <c r="AQ46" s="41">
        <v>6</v>
      </c>
      <c r="AR46" s="41">
        <v>7</v>
      </c>
      <c r="AS46" s="41">
        <v>257</v>
      </c>
      <c r="AT46" s="41">
        <v>84</v>
      </c>
      <c r="AU46" s="41">
        <v>96</v>
      </c>
      <c r="AV46" s="41">
        <v>85</v>
      </c>
      <c r="AW46" s="41">
        <v>5</v>
      </c>
      <c r="AX46" s="41">
        <v>3</v>
      </c>
      <c r="AY46" s="41">
        <v>0</v>
      </c>
      <c r="AZ46" s="41">
        <v>3</v>
      </c>
      <c r="BA46" s="41">
        <v>0</v>
      </c>
      <c r="BB46" s="41" t="s">
        <v>70</v>
      </c>
      <c r="BF46" s="9">
        <f t="shared" si="3"/>
        <v>1708</v>
      </c>
      <c r="BG46" s="45">
        <f t="shared" si="4"/>
        <v>0.12529274004683841</v>
      </c>
      <c r="BH46" s="45">
        <f t="shared" si="5"/>
        <v>0.30269320843091335</v>
      </c>
      <c r="BI46" s="46">
        <f t="shared" si="6"/>
        <v>0.54976580796252927</v>
      </c>
      <c r="BJ46" s="9">
        <f t="shared" si="7"/>
        <v>1254</v>
      </c>
      <c r="BK46" s="45">
        <f t="shared" si="8"/>
        <v>0.145933014354067</v>
      </c>
      <c r="BL46" s="45">
        <f t="shared" si="9"/>
        <v>3.189792663476874E-3</v>
      </c>
      <c r="BM46" s="46">
        <f t="shared" si="10"/>
        <v>0.51196172248803828</v>
      </c>
      <c r="BN46" s="49">
        <f t="shared" si="11"/>
        <v>695</v>
      </c>
      <c r="BO46" s="45">
        <f t="shared" si="12"/>
        <v>0.23741007194244604</v>
      </c>
      <c r="BP46" s="45">
        <f t="shared" si="13"/>
        <v>0.26618705035971219</v>
      </c>
      <c r="BQ46" s="46">
        <f t="shared" si="14"/>
        <v>0.46762589928057552</v>
      </c>
      <c r="BR46" s="9">
        <f t="shared" si="15"/>
        <v>667</v>
      </c>
      <c r="BS46" s="45">
        <f t="shared" si="16"/>
        <v>0.41679160419790107</v>
      </c>
      <c r="BT46" s="45">
        <f t="shared" si="17"/>
        <v>0.31184407796101948</v>
      </c>
      <c r="BU46" s="46">
        <f t="shared" si="18"/>
        <v>0.25187406296851572</v>
      </c>
      <c r="BV46" s="9">
        <f t="shared" si="19"/>
        <v>407</v>
      </c>
      <c r="BW46" s="45">
        <f t="shared" si="20"/>
        <v>0.3882063882063882</v>
      </c>
      <c r="BX46" s="45">
        <f t="shared" si="21"/>
        <v>0.31695331695331697</v>
      </c>
      <c r="BY46" s="46">
        <f t="shared" si="22"/>
        <v>0.24815724815724816</v>
      </c>
      <c r="BZ46" s="9">
        <f t="shared" si="23"/>
        <v>257</v>
      </c>
      <c r="CA46" s="45">
        <f t="shared" si="24"/>
        <v>0.38530734632683661</v>
      </c>
      <c r="CB46" s="45">
        <f t="shared" si="25"/>
        <v>0.32684824902723736</v>
      </c>
      <c r="CC46" s="45">
        <f t="shared" si="26"/>
        <v>0.37354085603112841</v>
      </c>
      <c r="CD46" s="46">
        <f t="shared" si="27"/>
        <v>0.33073929961089493</v>
      </c>
    </row>
    <row r="47" spans="1:82" x14ac:dyDescent="0.3">
      <c r="A47" s="43"/>
      <c r="B47" s="41">
        <v>47</v>
      </c>
      <c r="C47" s="41">
        <v>2853</v>
      </c>
      <c r="D47" s="41">
        <v>1253</v>
      </c>
      <c r="E47" s="41">
        <v>484</v>
      </c>
      <c r="F47" s="41">
        <v>51</v>
      </c>
      <c r="G47" s="41">
        <v>16</v>
      </c>
      <c r="H47" s="41">
        <v>1004</v>
      </c>
      <c r="I47" s="41">
        <v>28</v>
      </c>
      <c r="J47" s="41">
        <v>9</v>
      </c>
      <c r="K47" s="41">
        <v>8</v>
      </c>
      <c r="L47" s="41">
        <v>2262</v>
      </c>
      <c r="M47" s="41">
        <v>889</v>
      </c>
      <c r="N47" s="41">
        <v>440</v>
      </c>
      <c r="O47" s="41">
        <v>42</v>
      </c>
      <c r="P47" s="41">
        <v>16</v>
      </c>
      <c r="Q47" s="41">
        <v>847</v>
      </c>
      <c r="R47" s="41">
        <v>17</v>
      </c>
      <c r="S47" s="41">
        <v>5</v>
      </c>
      <c r="T47" s="41">
        <v>6</v>
      </c>
      <c r="U47" s="41">
        <v>1700.0000000000002</v>
      </c>
      <c r="V47" s="41">
        <v>394.99999999999989</v>
      </c>
      <c r="W47" s="41">
        <v>330</v>
      </c>
      <c r="X47" s="41">
        <v>15.000000000000004</v>
      </c>
      <c r="Y47" s="41">
        <v>840.00000000000011</v>
      </c>
      <c r="Z47" s="41">
        <v>119.99999999999999</v>
      </c>
      <c r="AA47" s="41">
        <v>1279</v>
      </c>
      <c r="AB47" s="41">
        <v>352</v>
      </c>
      <c r="AC47" s="41">
        <v>512</v>
      </c>
      <c r="AD47" s="41">
        <v>376</v>
      </c>
      <c r="AE47" s="41">
        <v>67</v>
      </c>
      <c r="AF47" s="41">
        <v>23</v>
      </c>
      <c r="AG47" s="41">
        <v>6</v>
      </c>
      <c r="AH47" s="41">
        <v>23</v>
      </c>
      <c r="AI47" s="41">
        <v>17</v>
      </c>
      <c r="AJ47" s="41">
        <v>773</v>
      </c>
      <c r="AK47" s="41">
        <v>195</v>
      </c>
      <c r="AL47" s="41">
        <v>304</v>
      </c>
      <c r="AM47" s="41">
        <v>227</v>
      </c>
      <c r="AN47" s="41">
        <v>36</v>
      </c>
      <c r="AO47" s="41">
        <v>14</v>
      </c>
      <c r="AP47" s="41">
        <v>5</v>
      </c>
      <c r="AQ47" s="41">
        <v>13</v>
      </c>
      <c r="AR47" s="41">
        <v>9</v>
      </c>
      <c r="AS47" s="41">
        <v>516</v>
      </c>
      <c r="AT47" s="41">
        <v>91</v>
      </c>
      <c r="AU47" s="41">
        <v>238</v>
      </c>
      <c r="AV47" s="41">
        <v>199</v>
      </c>
      <c r="AW47" s="41">
        <v>23</v>
      </c>
      <c r="AX47" s="41">
        <v>6</v>
      </c>
      <c r="AY47" s="41">
        <v>2</v>
      </c>
      <c r="AZ47" s="41">
        <v>8</v>
      </c>
      <c r="BA47" s="41">
        <v>0</v>
      </c>
      <c r="BB47" s="41" t="s">
        <v>71</v>
      </c>
      <c r="BF47" s="9">
        <f t="shared" si="3"/>
        <v>2853</v>
      </c>
      <c r="BG47" s="45">
        <f t="shared" si="4"/>
        <v>0.16964598668068701</v>
      </c>
      <c r="BH47" s="45">
        <f t="shared" si="5"/>
        <v>0.35191026989134244</v>
      </c>
      <c r="BI47" s="46">
        <f t="shared" si="6"/>
        <v>0.43918682089029093</v>
      </c>
      <c r="BJ47" s="9">
        <f t="shared" si="7"/>
        <v>2262</v>
      </c>
      <c r="BK47" s="45">
        <f t="shared" si="8"/>
        <v>0.19451812555260831</v>
      </c>
      <c r="BL47" s="45">
        <f t="shared" si="9"/>
        <v>7.073386383731211E-3</v>
      </c>
      <c r="BM47" s="46">
        <f t="shared" si="10"/>
        <v>0.39301503094606544</v>
      </c>
      <c r="BN47" s="49">
        <f t="shared" si="11"/>
        <v>1700.0000000000002</v>
      </c>
      <c r="BO47" s="45">
        <f t="shared" si="12"/>
        <v>0.19411764705882351</v>
      </c>
      <c r="BP47" s="45">
        <f t="shared" si="13"/>
        <v>0.49411764705882355</v>
      </c>
      <c r="BQ47" s="46">
        <f t="shared" si="14"/>
        <v>0.23235294117647048</v>
      </c>
      <c r="BR47" s="9">
        <f t="shared" si="15"/>
        <v>1279</v>
      </c>
      <c r="BS47" s="45">
        <f t="shared" si="16"/>
        <v>0.27521501172791241</v>
      </c>
      <c r="BT47" s="45">
        <f t="shared" si="17"/>
        <v>0.40031274433150899</v>
      </c>
      <c r="BU47" s="46">
        <f t="shared" si="18"/>
        <v>0.2939796716184519</v>
      </c>
      <c r="BV47" s="9">
        <f t="shared" si="19"/>
        <v>773</v>
      </c>
      <c r="BW47" s="45">
        <f t="shared" si="20"/>
        <v>0.2522639068564036</v>
      </c>
      <c r="BX47" s="45">
        <f t="shared" si="21"/>
        <v>0.39327296248382926</v>
      </c>
      <c r="BY47" s="46">
        <f t="shared" si="22"/>
        <v>0.29366106080206988</v>
      </c>
      <c r="BZ47" s="9">
        <f t="shared" si="23"/>
        <v>516</v>
      </c>
      <c r="CA47" s="45">
        <f t="shared" si="24"/>
        <v>0.40344018764659889</v>
      </c>
      <c r="CB47" s="45">
        <f t="shared" si="25"/>
        <v>0.17635658914728683</v>
      </c>
      <c r="CC47" s="45">
        <f t="shared" si="26"/>
        <v>0.46124031007751937</v>
      </c>
      <c r="CD47" s="46">
        <f t="shared" si="27"/>
        <v>0.38565891472868219</v>
      </c>
    </row>
    <row r="48" spans="1:82" x14ac:dyDescent="0.3">
      <c r="A48" s="43"/>
      <c r="B48" s="41">
        <v>48</v>
      </c>
      <c r="C48" s="41">
        <v>1355</v>
      </c>
      <c r="D48" s="41">
        <v>735</v>
      </c>
      <c r="E48" s="41">
        <v>258</v>
      </c>
      <c r="F48" s="41">
        <v>4</v>
      </c>
      <c r="G48" s="41">
        <v>3</v>
      </c>
      <c r="H48" s="41">
        <v>342</v>
      </c>
      <c r="I48" s="41">
        <v>1</v>
      </c>
      <c r="J48" s="41">
        <v>10</v>
      </c>
      <c r="K48" s="41">
        <v>2</v>
      </c>
      <c r="L48" s="41">
        <v>982</v>
      </c>
      <c r="M48" s="41">
        <v>486</v>
      </c>
      <c r="N48" s="41">
        <v>216</v>
      </c>
      <c r="O48" s="41">
        <v>2</v>
      </c>
      <c r="P48" s="41">
        <v>3</v>
      </c>
      <c r="Q48" s="41">
        <v>267</v>
      </c>
      <c r="R48" s="41">
        <v>1</v>
      </c>
      <c r="S48" s="41">
        <v>6</v>
      </c>
      <c r="T48" s="41">
        <v>1</v>
      </c>
      <c r="U48" s="41">
        <v>600</v>
      </c>
      <c r="V48" s="41">
        <v>275.00000000000006</v>
      </c>
      <c r="W48" s="41">
        <v>180.00000000000003</v>
      </c>
      <c r="X48" s="41">
        <v>0</v>
      </c>
      <c r="Y48" s="41">
        <v>125.00000000000001</v>
      </c>
      <c r="Z48" s="41">
        <v>20</v>
      </c>
      <c r="AA48" s="41">
        <v>546</v>
      </c>
      <c r="AB48" s="41">
        <v>215</v>
      </c>
      <c r="AC48" s="41">
        <v>150</v>
      </c>
      <c r="AD48" s="41">
        <v>125</v>
      </c>
      <c r="AE48" s="41">
        <v>16</v>
      </c>
      <c r="AF48" s="41">
        <v>2</v>
      </c>
      <c r="AG48" s="41">
        <v>3</v>
      </c>
      <c r="AH48" s="41">
        <v>2</v>
      </c>
      <c r="AI48" s="41">
        <v>2</v>
      </c>
      <c r="AJ48" s="41">
        <v>351</v>
      </c>
      <c r="AK48" s="41">
        <v>122</v>
      </c>
      <c r="AL48" s="41">
        <v>87</v>
      </c>
      <c r="AM48" s="41">
        <v>71</v>
      </c>
      <c r="AN48" s="41">
        <v>9</v>
      </c>
      <c r="AO48" s="41">
        <v>1</v>
      </c>
      <c r="AP48" s="41">
        <v>3</v>
      </c>
      <c r="AQ48" s="41">
        <v>1</v>
      </c>
      <c r="AR48" s="41">
        <v>2</v>
      </c>
      <c r="AS48" s="41">
        <v>210</v>
      </c>
      <c r="AT48" s="41">
        <v>47</v>
      </c>
      <c r="AU48" s="41">
        <v>80</v>
      </c>
      <c r="AV48" s="41">
        <v>68</v>
      </c>
      <c r="AW48" s="41">
        <v>6</v>
      </c>
      <c r="AX48" s="41">
        <v>2</v>
      </c>
      <c r="AY48" s="41">
        <v>3</v>
      </c>
      <c r="AZ48" s="41">
        <v>0</v>
      </c>
      <c r="BA48" s="41">
        <v>1</v>
      </c>
      <c r="BB48" s="41" t="s">
        <v>72</v>
      </c>
      <c r="BF48" s="9">
        <f t="shared" si="3"/>
        <v>1355</v>
      </c>
      <c r="BG48" s="45">
        <f t="shared" si="4"/>
        <v>0.19040590405904059</v>
      </c>
      <c r="BH48" s="45">
        <f t="shared" si="5"/>
        <v>0.25239852398523988</v>
      </c>
      <c r="BI48" s="46">
        <f t="shared" si="6"/>
        <v>0.54243542435424352</v>
      </c>
      <c r="BJ48" s="9">
        <f t="shared" si="7"/>
        <v>982</v>
      </c>
      <c r="BK48" s="45">
        <f t="shared" si="8"/>
        <v>0.21995926680244399</v>
      </c>
      <c r="BL48" s="45">
        <f t="shared" si="9"/>
        <v>3.0549898167006109E-3</v>
      </c>
      <c r="BM48" s="46">
        <f t="shared" si="10"/>
        <v>0.49490835030549896</v>
      </c>
      <c r="BN48" s="49">
        <f t="shared" si="11"/>
        <v>600</v>
      </c>
      <c r="BO48" s="45">
        <f t="shared" si="12"/>
        <v>0.30000000000000004</v>
      </c>
      <c r="BP48" s="45">
        <f t="shared" si="13"/>
        <v>0.20833333333333337</v>
      </c>
      <c r="BQ48" s="46">
        <f t="shared" si="14"/>
        <v>0.45833333333333343</v>
      </c>
      <c r="BR48" s="9">
        <f t="shared" si="15"/>
        <v>546</v>
      </c>
      <c r="BS48" s="45">
        <f t="shared" si="16"/>
        <v>0.39377289377289376</v>
      </c>
      <c r="BT48" s="45">
        <f t="shared" si="17"/>
        <v>0.27472527472527475</v>
      </c>
      <c r="BU48" s="46">
        <f t="shared" si="18"/>
        <v>0.22893772893772893</v>
      </c>
      <c r="BV48" s="9">
        <f t="shared" si="19"/>
        <v>351</v>
      </c>
      <c r="BW48" s="45">
        <f t="shared" si="20"/>
        <v>0.3475783475783476</v>
      </c>
      <c r="BX48" s="45">
        <f t="shared" si="21"/>
        <v>0.24786324786324787</v>
      </c>
      <c r="BY48" s="46">
        <f t="shared" si="22"/>
        <v>0.20227920227920229</v>
      </c>
      <c r="BZ48" s="9">
        <f t="shared" si="23"/>
        <v>210</v>
      </c>
      <c r="CA48" s="45">
        <f t="shared" si="24"/>
        <v>0.38461538461538464</v>
      </c>
      <c r="CB48" s="45">
        <f t="shared" si="25"/>
        <v>0.22380952380952382</v>
      </c>
      <c r="CC48" s="45">
        <f t="shared" si="26"/>
        <v>0.38095238095238093</v>
      </c>
      <c r="CD48" s="46">
        <f t="shared" si="27"/>
        <v>0.32380952380952382</v>
      </c>
    </row>
    <row r="49" spans="1:82" x14ac:dyDescent="0.3">
      <c r="A49" s="43"/>
      <c r="B49" s="41">
        <v>49</v>
      </c>
      <c r="C49" s="41">
        <v>1041</v>
      </c>
      <c r="D49" s="41">
        <v>827</v>
      </c>
      <c r="E49" s="41">
        <v>51</v>
      </c>
      <c r="F49" s="41">
        <v>7</v>
      </c>
      <c r="G49" s="41">
        <v>6</v>
      </c>
      <c r="H49" s="41">
        <v>127</v>
      </c>
      <c r="I49" s="41">
        <v>16</v>
      </c>
      <c r="J49" s="41">
        <v>6</v>
      </c>
      <c r="K49" s="41">
        <v>1</v>
      </c>
      <c r="L49" s="41">
        <v>659</v>
      </c>
      <c r="M49" s="41">
        <v>493</v>
      </c>
      <c r="N49" s="41">
        <v>39</v>
      </c>
      <c r="O49" s="41">
        <v>3</v>
      </c>
      <c r="P49" s="41">
        <v>6</v>
      </c>
      <c r="Q49" s="41">
        <v>107</v>
      </c>
      <c r="R49" s="41">
        <v>7</v>
      </c>
      <c r="S49" s="41">
        <v>4</v>
      </c>
      <c r="T49" s="41">
        <v>0</v>
      </c>
      <c r="U49" s="41">
        <v>455</v>
      </c>
      <c r="V49" s="41">
        <v>360</v>
      </c>
      <c r="W49" s="41">
        <v>35</v>
      </c>
      <c r="X49" s="41">
        <v>0</v>
      </c>
      <c r="Y49" s="41">
        <v>50</v>
      </c>
      <c r="Z49" s="41">
        <v>15</v>
      </c>
      <c r="AA49" s="41">
        <v>159</v>
      </c>
      <c r="AB49" s="41">
        <v>78</v>
      </c>
      <c r="AC49" s="41">
        <v>51</v>
      </c>
      <c r="AD49" s="41">
        <v>42</v>
      </c>
      <c r="AE49" s="41">
        <v>1</v>
      </c>
      <c r="AF49" s="41">
        <v>2</v>
      </c>
      <c r="AG49" s="41">
        <v>1</v>
      </c>
      <c r="AH49" s="41">
        <v>5</v>
      </c>
      <c r="AI49" s="41">
        <v>0</v>
      </c>
      <c r="AJ49" s="41">
        <v>83</v>
      </c>
      <c r="AK49" s="41">
        <v>37</v>
      </c>
      <c r="AL49" s="41">
        <v>25</v>
      </c>
      <c r="AM49" s="41">
        <v>22</v>
      </c>
      <c r="AN49" s="41">
        <v>1</v>
      </c>
      <c r="AO49" s="41">
        <v>1</v>
      </c>
      <c r="AP49" s="41">
        <v>0</v>
      </c>
      <c r="AQ49" s="41">
        <v>1</v>
      </c>
      <c r="AR49" s="41">
        <v>0</v>
      </c>
      <c r="AS49" s="41">
        <v>48</v>
      </c>
      <c r="AT49" s="41">
        <v>13</v>
      </c>
      <c r="AU49" s="41">
        <v>22</v>
      </c>
      <c r="AV49" s="41">
        <v>20</v>
      </c>
      <c r="AW49" s="41">
        <v>1</v>
      </c>
      <c r="AX49" s="41">
        <v>1</v>
      </c>
      <c r="AY49" s="41">
        <v>0</v>
      </c>
      <c r="AZ49" s="41">
        <v>0</v>
      </c>
      <c r="BA49" s="41">
        <v>0</v>
      </c>
      <c r="BB49" s="41" t="s">
        <v>73</v>
      </c>
      <c r="BF49" s="9">
        <f t="shared" si="3"/>
        <v>1041</v>
      </c>
      <c r="BG49" s="45">
        <f t="shared" si="4"/>
        <v>4.8991354466858789E-2</v>
      </c>
      <c r="BH49" s="45">
        <f t="shared" si="5"/>
        <v>0.12199807877041306</v>
      </c>
      <c r="BI49" s="46">
        <f t="shared" si="6"/>
        <v>0.79442843419788667</v>
      </c>
      <c r="BJ49" s="9">
        <f t="shared" si="7"/>
        <v>659</v>
      </c>
      <c r="BK49" s="45">
        <f t="shared" si="8"/>
        <v>5.9180576631259481E-2</v>
      </c>
      <c r="BL49" s="45">
        <f t="shared" si="9"/>
        <v>9.104704097116844E-3</v>
      </c>
      <c r="BM49" s="46">
        <f t="shared" si="10"/>
        <v>0.74810318664643394</v>
      </c>
      <c r="BN49" s="49">
        <f t="shared" si="11"/>
        <v>455</v>
      </c>
      <c r="BO49" s="45">
        <f t="shared" si="12"/>
        <v>7.6923076923076927E-2</v>
      </c>
      <c r="BP49" s="45">
        <f t="shared" si="13"/>
        <v>0.10989010989010989</v>
      </c>
      <c r="BQ49" s="46">
        <f t="shared" si="14"/>
        <v>0.79120879120879117</v>
      </c>
      <c r="BR49" s="9">
        <f t="shared" si="15"/>
        <v>159</v>
      </c>
      <c r="BS49" s="45">
        <f t="shared" si="16"/>
        <v>0.49056603773584906</v>
      </c>
      <c r="BT49" s="45">
        <f t="shared" si="17"/>
        <v>0.32075471698113206</v>
      </c>
      <c r="BU49" s="46">
        <f t="shared" si="18"/>
        <v>0.26415094339622641</v>
      </c>
      <c r="BV49" s="9">
        <f t="shared" si="19"/>
        <v>83</v>
      </c>
      <c r="BW49" s="45">
        <f t="shared" si="20"/>
        <v>0.44578313253012047</v>
      </c>
      <c r="BX49" s="45">
        <f t="shared" si="21"/>
        <v>0.30120481927710846</v>
      </c>
      <c r="BY49" s="46">
        <f t="shared" si="22"/>
        <v>0.26506024096385544</v>
      </c>
      <c r="BZ49" s="9">
        <f t="shared" si="23"/>
        <v>48</v>
      </c>
      <c r="CA49" s="45">
        <f t="shared" si="24"/>
        <v>0.30188679245283018</v>
      </c>
      <c r="CB49" s="45">
        <f t="shared" si="25"/>
        <v>0.27083333333333331</v>
      </c>
      <c r="CC49" s="45">
        <f t="shared" si="26"/>
        <v>0.45833333333333331</v>
      </c>
      <c r="CD49" s="46">
        <f t="shared" si="27"/>
        <v>0.41666666666666669</v>
      </c>
    </row>
    <row r="50" spans="1:82" x14ac:dyDescent="0.3">
      <c r="A50" s="43"/>
      <c r="B50" s="41">
        <v>50</v>
      </c>
      <c r="C50" s="41">
        <v>980</v>
      </c>
      <c r="D50" s="41">
        <v>363</v>
      </c>
      <c r="E50" s="41">
        <v>250</v>
      </c>
      <c r="F50" s="41">
        <v>17</v>
      </c>
      <c r="G50" s="41">
        <v>4</v>
      </c>
      <c r="H50" s="41">
        <v>345</v>
      </c>
      <c r="I50" s="41">
        <v>0</v>
      </c>
      <c r="J50" s="41">
        <v>1</v>
      </c>
      <c r="K50" s="41">
        <v>0</v>
      </c>
      <c r="L50" s="41">
        <v>791</v>
      </c>
      <c r="M50" s="41">
        <v>274</v>
      </c>
      <c r="N50" s="41">
        <v>226</v>
      </c>
      <c r="O50" s="41">
        <v>14</v>
      </c>
      <c r="P50" s="41">
        <v>4</v>
      </c>
      <c r="Q50" s="41">
        <v>272</v>
      </c>
      <c r="R50" s="41">
        <v>0</v>
      </c>
      <c r="S50" s="41">
        <v>1</v>
      </c>
      <c r="T50" s="41">
        <v>0</v>
      </c>
      <c r="U50" s="41">
        <v>655</v>
      </c>
      <c r="V50" s="41">
        <v>325.00000000000006</v>
      </c>
      <c r="W50" s="41">
        <v>215.00000000000003</v>
      </c>
      <c r="X50" s="41">
        <v>45</v>
      </c>
      <c r="Y50" s="41">
        <v>70</v>
      </c>
      <c r="Z50" s="41">
        <v>0</v>
      </c>
      <c r="AA50" s="41">
        <v>472</v>
      </c>
      <c r="AB50" s="41">
        <v>145</v>
      </c>
      <c r="AC50" s="41">
        <v>136</v>
      </c>
      <c r="AD50" s="41">
        <v>102</v>
      </c>
      <c r="AE50" s="41">
        <v>14</v>
      </c>
      <c r="AF50" s="41">
        <v>12</v>
      </c>
      <c r="AG50" s="41">
        <v>1</v>
      </c>
      <c r="AH50" s="41">
        <v>6</v>
      </c>
      <c r="AI50" s="41">
        <v>1</v>
      </c>
      <c r="AJ50" s="41">
        <v>329</v>
      </c>
      <c r="AK50" s="41">
        <v>99</v>
      </c>
      <c r="AL50" s="41">
        <v>84</v>
      </c>
      <c r="AM50" s="41">
        <v>60</v>
      </c>
      <c r="AN50" s="41">
        <v>8</v>
      </c>
      <c r="AO50" s="41">
        <v>9</v>
      </c>
      <c r="AP50" s="41">
        <v>1</v>
      </c>
      <c r="AQ50" s="41">
        <v>6</v>
      </c>
      <c r="AR50" s="41">
        <v>0</v>
      </c>
      <c r="AS50" s="41">
        <v>211</v>
      </c>
      <c r="AT50" s="41">
        <v>59</v>
      </c>
      <c r="AU50" s="41">
        <v>64</v>
      </c>
      <c r="AV50" s="41">
        <v>49</v>
      </c>
      <c r="AW50" s="41">
        <v>7</v>
      </c>
      <c r="AX50" s="41">
        <v>5</v>
      </c>
      <c r="AY50" s="41">
        <v>0</v>
      </c>
      <c r="AZ50" s="41">
        <v>3</v>
      </c>
      <c r="BA50" s="41">
        <v>0</v>
      </c>
      <c r="BB50" s="41" t="s">
        <v>74</v>
      </c>
      <c r="BF50" s="9">
        <f t="shared" si="3"/>
        <v>980</v>
      </c>
      <c r="BG50" s="45">
        <f t="shared" si="4"/>
        <v>0.25510204081632654</v>
      </c>
      <c r="BH50" s="45">
        <f t="shared" si="5"/>
        <v>0.35204081632653061</v>
      </c>
      <c r="BI50" s="46">
        <f t="shared" si="6"/>
        <v>0.37040816326530612</v>
      </c>
      <c r="BJ50" s="9">
        <f t="shared" si="7"/>
        <v>791</v>
      </c>
      <c r="BK50" s="45">
        <f t="shared" si="8"/>
        <v>0.2857142857142857</v>
      </c>
      <c r="BL50" s="45">
        <f t="shared" si="9"/>
        <v>5.0568900126422255E-3</v>
      </c>
      <c r="BM50" s="46">
        <f t="shared" si="10"/>
        <v>0.34639696586599239</v>
      </c>
      <c r="BN50" s="49">
        <f t="shared" si="11"/>
        <v>655</v>
      </c>
      <c r="BO50" s="45">
        <f t="shared" si="12"/>
        <v>0.32824427480916035</v>
      </c>
      <c r="BP50" s="45">
        <f t="shared" si="13"/>
        <v>0.10687022900763359</v>
      </c>
      <c r="BQ50" s="46">
        <f t="shared" si="14"/>
        <v>0.49618320610687033</v>
      </c>
      <c r="BR50" s="9">
        <f t="shared" si="15"/>
        <v>472</v>
      </c>
      <c r="BS50" s="45">
        <f t="shared" si="16"/>
        <v>0.30720338983050849</v>
      </c>
      <c r="BT50" s="45">
        <f t="shared" si="17"/>
        <v>0.28813559322033899</v>
      </c>
      <c r="BU50" s="46">
        <f t="shared" si="18"/>
        <v>0.21610169491525424</v>
      </c>
      <c r="BV50" s="9">
        <f t="shared" si="19"/>
        <v>329</v>
      </c>
      <c r="BW50" s="45">
        <f t="shared" si="20"/>
        <v>0.30091185410334348</v>
      </c>
      <c r="BX50" s="45">
        <f t="shared" si="21"/>
        <v>0.25531914893617019</v>
      </c>
      <c r="BY50" s="46">
        <f t="shared" si="22"/>
        <v>0.18237082066869301</v>
      </c>
      <c r="BZ50" s="9">
        <f t="shared" si="23"/>
        <v>211</v>
      </c>
      <c r="CA50" s="45">
        <f t="shared" si="24"/>
        <v>0.44703389830508472</v>
      </c>
      <c r="CB50" s="45">
        <f t="shared" si="25"/>
        <v>0.27962085308056872</v>
      </c>
      <c r="CC50" s="45">
        <f t="shared" si="26"/>
        <v>0.30331753554502372</v>
      </c>
      <c r="CD50" s="46">
        <f t="shared" si="27"/>
        <v>0.23222748815165878</v>
      </c>
    </row>
    <row r="51" spans="1:82" x14ac:dyDescent="0.3">
      <c r="A51" s="43"/>
      <c r="B51" s="41">
        <v>51</v>
      </c>
      <c r="C51" s="41">
        <v>1688</v>
      </c>
      <c r="D51" s="41">
        <v>362</v>
      </c>
      <c r="E51" s="41">
        <v>369</v>
      </c>
      <c r="F51" s="41">
        <v>33</v>
      </c>
      <c r="G51" s="41">
        <v>7</v>
      </c>
      <c r="H51" s="41">
        <v>896</v>
      </c>
      <c r="I51" s="41">
        <v>13</v>
      </c>
      <c r="J51" s="41">
        <v>1</v>
      </c>
      <c r="K51" s="41">
        <v>7</v>
      </c>
      <c r="L51" s="41">
        <v>1365</v>
      </c>
      <c r="M51" s="41">
        <v>228</v>
      </c>
      <c r="N51" s="41">
        <v>333</v>
      </c>
      <c r="O51" s="41">
        <v>25</v>
      </c>
      <c r="P51" s="41">
        <v>7</v>
      </c>
      <c r="Q51" s="41">
        <v>756</v>
      </c>
      <c r="R51" s="41">
        <v>12</v>
      </c>
      <c r="S51" s="41">
        <v>1</v>
      </c>
      <c r="T51" s="41">
        <v>3</v>
      </c>
      <c r="U51" s="41">
        <v>1150</v>
      </c>
      <c r="V51" s="41">
        <v>319.99999999999994</v>
      </c>
      <c r="W51" s="41">
        <v>315</v>
      </c>
      <c r="X51" s="41">
        <v>30</v>
      </c>
      <c r="Y51" s="41">
        <v>460</v>
      </c>
      <c r="Z51" s="41">
        <v>25</v>
      </c>
      <c r="AA51" s="41">
        <v>608</v>
      </c>
      <c r="AB51" s="41">
        <v>82</v>
      </c>
      <c r="AC51" s="41">
        <v>324</v>
      </c>
      <c r="AD51" s="41">
        <v>195</v>
      </c>
      <c r="AE51" s="41">
        <v>27</v>
      </c>
      <c r="AF51" s="41">
        <v>94</v>
      </c>
      <c r="AG51" s="41">
        <v>1</v>
      </c>
      <c r="AH51" s="41">
        <v>7</v>
      </c>
      <c r="AI51" s="41">
        <v>0</v>
      </c>
      <c r="AJ51" s="41">
        <v>379</v>
      </c>
      <c r="AK51" s="41">
        <v>45</v>
      </c>
      <c r="AL51" s="41">
        <v>200</v>
      </c>
      <c r="AM51" s="41">
        <v>119</v>
      </c>
      <c r="AN51" s="41">
        <v>19</v>
      </c>
      <c r="AO51" s="41">
        <v>59</v>
      </c>
      <c r="AP51" s="41">
        <v>1</v>
      </c>
      <c r="AQ51" s="41">
        <v>2</v>
      </c>
      <c r="AR51" s="41">
        <v>0</v>
      </c>
      <c r="AS51" s="41">
        <v>237</v>
      </c>
      <c r="AT51" s="41">
        <v>15</v>
      </c>
      <c r="AU51" s="41">
        <v>141</v>
      </c>
      <c r="AV51" s="41">
        <v>86</v>
      </c>
      <c r="AW51" s="41">
        <v>14</v>
      </c>
      <c r="AX51" s="41">
        <v>39</v>
      </c>
      <c r="AY51" s="41">
        <v>1</v>
      </c>
      <c r="AZ51" s="41">
        <v>1</v>
      </c>
      <c r="BA51" s="41">
        <v>0</v>
      </c>
      <c r="BB51" s="41" t="s">
        <v>75</v>
      </c>
      <c r="BF51" s="9">
        <f t="shared" si="3"/>
        <v>1688</v>
      </c>
      <c r="BG51" s="45">
        <f t="shared" si="4"/>
        <v>0.21860189573459715</v>
      </c>
      <c r="BH51" s="45">
        <f t="shared" si="5"/>
        <v>0.53080568720379151</v>
      </c>
      <c r="BI51" s="46">
        <f t="shared" si="6"/>
        <v>0.21445497630331753</v>
      </c>
      <c r="BJ51" s="9">
        <f t="shared" si="7"/>
        <v>1365</v>
      </c>
      <c r="BK51" s="45">
        <f t="shared" si="8"/>
        <v>0.24395604395604395</v>
      </c>
      <c r="BL51" s="45">
        <f t="shared" si="9"/>
        <v>5.1282051282051282E-3</v>
      </c>
      <c r="BM51" s="46">
        <f t="shared" si="10"/>
        <v>0.16703296703296702</v>
      </c>
      <c r="BN51" s="49">
        <f t="shared" si="11"/>
        <v>1150</v>
      </c>
      <c r="BO51" s="45">
        <f t="shared" si="12"/>
        <v>0.27391304347826084</v>
      </c>
      <c r="BP51" s="45">
        <f t="shared" si="13"/>
        <v>0.4</v>
      </c>
      <c r="BQ51" s="46">
        <f t="shared" si="14"/>
        <v>0.27826086956521734</v>
      </c>
      <c r="BR51" s="9">
        <f t="shared" si="15"/>
        <v>608</v>
      </c>
      <c r="BS51" s="45">
        <f t="shared" si="16"/>
        <v>0.13486842105263158</v>
      </c>
      <c r="BT51" s="45">
        <f t="shared" si="17"/>
        <v>0.53289473684210531</v>
      </c>
      <c r="BU51" s="46">
        <f t="shared" si="18"/>
        <v>0.32072368421052633</v>
      </c>
      <c r="BV51" s="9">
        <f t="shared" si="19"/>
        <v>379</v>
      </c>
      <c r="BW51" s="45">
        <f t="shared" si="20"/>
        <v>0.11873350923482849</v>
      </c>
      <c r="BX51" s="45">
        <f t="shared" si="21"/>
        <v>0.52770448548812665</v>
      </c>
      <c r="BY51" s="46">
        <f t="shared" si="22"/>
        <v>0.31398416886543534</v>
      </c>
      <c r="BZ51" s="9">
        <f t="shared" si="23"/>
        <v>237</v>
      </c>
      <c r="CA51" s="45">
        <f t="shared" si="24"/>
        <v>0.38980263157894735</v>
      </c>
      <c r="CB51" s="45">
        <f t="shared" si="25"/>
        <v>6.3291139240506333E-2</v>
      </c>
      <c r="CC51" s="45">
        <f t="shared" si="26"/>
        <v>0.59493670886075944</v>
      </c>
      <c r="CD51" s="46">
        <f t="shared" si="27"/>
        <v>0.3628691983122363</v>
      </c>
    </row>
    <row r="52" spans="1:82" x14ac:dyDescent="0.3">
      <c r="A52" s="43"/>
      <c r="B52" s="41">
        <v>52</v>
      </c>
      <c r="C52" s="41">
        <v>2436</v>
      </c>
      <c r="D52" s="41">
        <v>867</v>
      </c>
      <c r="E52" s="41">
        <v>333</v>
      </c>
      <c r="F52" s="41">
        <v>22</v>
      </c>
      <c r="G52" s="41">
        <v>4</v>
      </c>
      <c r="H52" s="41">
        <v>1177</v>
      </c>
      <c r="I52" s="41">
        <v>27</v>
      </c>
      <c r="J52" s="41">
        <v>1</v>
      </c>
      <c r="K52" s="41">
        <v>5</v>
      </c>
      <c r="L52" s="41">
        <v>1782</v>
      </c>
      <c r="M52" s="41">
        <v>588</v>
      </c>
      <c r="N52" s="41">
        <v>287</v>
      </c>
      <c r="O52" s="41">
        <v>11</v>
      </c>
      <c r="P52" s="41">
        <v>4</v>
      </c>
      <c r="Q52" s="41">
        <v>866</v>
      </c>
      <c r="R52" s="41">
        <v>21</v>
      </c>
      <c r="S52" s="41">
        <v>1</v>
      </c>
      <c r="T52" s="41">
        <v>4</v>
      </c>
      <c r="U52" s="41">
        <v>1435.0000000000005</v>
      </c>
      <c r="V52" s="41">
        <v>240.00000000000006</v>
      </c>
      <c r="W52" s="41">
        <v>205.00000000000003</v>
      </c>
      <c r="X52" s="41">
        <v>0</v>
      </c>
      <c r="Y52" s="41">
        <v>970</v>
      </c>
      <c r="Z52" s="41">
        <v>20</v>
      </c>
      <c r="AA52" s="41">
        <v>965</v>
      </c>
      <c r="AB52" s="41">
        <v>243</v>
      </c>
      <c r="AC52" s="41">
        <v>473</v>
      </c>
      <c r="AD52" s="41">
        <v>401</v>
      </c>
      <c r="AE52" s="41">
        <v>36</v>
      </c>
      <c r="AF52" s="41">
        <v>12</v>
      </c>
      <c r="AG52" s="41">
        <v>7</v>
      </c>
      <c r="AH52" s="41">
        <v>17</v>
      </c>
      <c r="AI52" s="41">
        <v>0</v>
      </c>
      <c r="AJ52" s="41">
        <v>597</v>
      </c>
      <c r="AK52" s="41">
        <v>141</v>
      </c>
      <c r="AL52" s="41">
        <v>284</v>
      </c>
      <c r="AM52" s="41">
        <v>240</v>
      </c>
      <c r="AN52" s="41">
        <v>21</v>
      </c>
      <c r="AO52" s="41">
        <v>7</v>
      </c>
      <c r="AP52" s="41">
        <v>4</v>
      </c>
      <c r="AQ52" s="41">
        <v>12</v>
      </c>
      <c r="AR52" s="41">
        <v>0</v>
      </c>
      <c r="AS52" s="41">
        <v>382</v>
      </c>
      <c r="AT52" s="41">
        <v>64</v>
      </c>
      <c r="AU52" s="41">
        <v>232</v>
      </c>
      <c r="AV52" s="41">
        <v>202</v>
      </c>
      <c r="AW52" s="41">
        <v>17</v>
      </c>
      <c r="AX52" s="41">
        <v>3</v>
      </c>
      <c r="AY52" s="41">
        <v>4</v>
      </c>
      <c r="AZ52" s="41">
        <v>6</v>
      </c>
      <c r="BA52" s="41">
        <v>0</v>
      </c>
      <c r="BB52" s="41" t="s">
        <v>76</v>
      </c>
      <c r="BF52" s="9">
        <f t="shared" si="3"/>
        <v>2436</v>
      </c>
      <c r="BG52" s="45">
        <f t="shared" si="4"/>
        <v>0.13669950738916256</v>
      </c>
      <c r="BH52" s="45">
        <f t="shared" si="5"/>
        <v>0.48316912972085385</v>
      </c>
      <c r="BI52" s="46">
        <f t="shared" si="6"/>
        <v>0.35591133004926107</v>
      </c>
      <c r="BJ52" s="9">
        <f t="shared" si="7"/>
        <v>1782</v>
      </c>
      <c r="BK52" s="45">
        <f t="shared" si="8"/>
        <v>0.16105499438832771</v>
      </c>
      <c r="BL52" s="45">
        <f t="shared" si="9"/>
        <v>2.2446689113355782E-3</v>
      </c>
      <c r="BM52" s="46">
        <f t="shared" si="10"/>
        <v>0.32996632996632996</v>
      </c>
      <c r="BN52" s="49">
        <f t="shared" si="11"/>
        <v>1435.0000000000005</v>
      </c>
      <c r="BO52" s="45">
        <f t="shared" si="12"/>
        <v>0.14285714285714282</v>
      </c>
      <c r="BP52" s="45">
        <f t="shared" si="13"/>
        <v>0.67595818815330988</v>
      </c>
      <c r="BQ52" s="46">
        <f t="shared" si="14"/>
        <v>0.16724738675958187</v>
      </c>
      <c r="BR52" s="9">
        <f t="shared" si="15"/>
        <v>965</v>
      </c>
      <c r="BS52" s="45">
        <f t="shared" si="16"/>
        <v>0.25181347150259065</v>
      </c>
      <c r="BT52" s="45">
        <f t="shared" si="17"/>
        <v>0.49015544041450776</v>
      </c>
      <c r="BU52" s="46">
        <f t="shared" si="18"/>
        <v>0.41554404145077722</v>
      </c>
      <c r="BV52" s="9">
        <f t="shared" si="19"/>
        <v>597</v>
      </c>
      <c r="BW52" s="45">
        <f t="shared" si="20"/>
        <v>0.23618090452261306</v>
      </c>
      <c r="BX52" s="45">
        <f t="shared" si="21"/>
        <v>0.47571189279731996</v>
      </c>
      <c r="BY52" s="46">
        <f t="shared" si="22"/>
        <v>0.4020100502512563</v>
      </c>
      <c r="BZ52" s="9">
        <f t="shared" si="23"/>
        <v>382</v>
      </c>
      <c r="CA52" s="45">
        <f t="shared" si="24"/>
        <v>0.39585492227979274</v>
      </c>
      <c r="CB52" s="45">
        <f t="shared" si="25"/>
        <v>0.16753926701570682</v>
      </c>
      <c r="CC52" s="45">
        <f t="shared" si="26"/>
        <v>0.60732984293193715</v>
      </c>
      <c r="CD52" s="46">
        <f t="shared" si="27"/>
        <v>0.52879581151832455</v>
      </c>
    </row>
    <row r="53" spans="1:82" x14ac:dyDescent="0.3">
      <c r="A53" s="43"/>
      <c r="B53" s="41">
        <v>53</v>
      </c>
      <c r="C53" s="41">
        <v>1201</v>
      </c>
      <c r="D53" s="41">
        <v>457</v>
      </c>
      <c r="E53" s="41">
        <v>109</v>
      </c>
      <c r="F53" s="41">
        <v>3</v>
      </c>
      <c r="G53" s="41">
        <v>5</v>
      </c>
      <c r="H53" s="41">
        <v>597</v>
      </c>
      <c r="I53" s="41">
        <v>20</v>
      </c>
      <c r="J53" s="41">
        <v>7</v>
      </c>
      <c r="K53" s="41">
        <v>3</v>
      </c>
      <c r="L53" s="41">
        <v>863</v>
      </c>
      <c r="M53" s="41">
        <v>288</v>
      </c>
      <c r="N53" s="41">
        <v>97</v>
      </c>
      <c r="O53" s="41">
        <v>2</v>
      </c>
      <c r="P53" s="41">
        <v>5</v>
      </c>
      <c r="Q53" s="41">
        <v>448</v>
      </c>
      <c r="R53" s="41">
        <v>13</v>
      </c>
      <c r="S53" s="41">
        <v>7</v>
      </c>
      <c r="T53" s="41">
        <v>3</v>
      </c>
      <c r="U53" s="41">
        <v>575</v>
      </c>
      <c r="V53" s="41">
        <v>165</v>
      </c>
      <c r="W53" s="41">
        <v>70</v>
      </c>
      <c r="X53" s="41">
        <v>0</v>
      </c>
      <c r="Y53" s="41">
        <v>320</v>
      </c>
      <c r="Z53" s="41">
        <v>20</v>
      </c>
      <c r="AA53" s="41">
        <v>340</v>
      </c>
      <c r="AB53" s="41">
        <v>97</v>
      </c>
      <c r="AC53" s="41">
        <v>166</v>
      </c>
      <c r="AD53" s="41">
        <v>137</v>
      </c>
      <c r="AE53" s="41">
        <v>20</v>
      </c>
      <c r="AF53" s="41">
        <v>1</v>
      </c>
      <c r="AG53" s="41">
        <v>3</v>
      </c>
      <c r="AH53" s="41">
        <v>5</v>
      </c>
      <c r="AI53" s="41">
        <v>0</v>
      </c>
      <c r="AJ53" s="41">
        <v>183</v>
      </c>
      <c r="AK53" s="41">
        <v>53</v>
      </c>
      <c r="AL53" s="41">
        <v>89</v>
      </c>
      <c r="AM53" s="41">
        <v>75</v>
      </c>
      <c r="AN53" s="41">
        <v>11</v>
      </c>
      <c r="AO53" s="41">
        <v>0</v>
      </c>
      <c r="AP53" s="41">
        <v>2</v>
      </c>
      <c r="AQ53" s="41">
        <v>1</v>
      </c>
      <c r="AR53" s="41">
        <v>0</v>
      </c>
      <c r="AS53" s="41">
        <v>113</v>
      </c>
      <c r="AT53" s="41">
        <v>22</v>
      </c>
      <c r="AU53" s="41">
        <v>72</v>
      </c>
      <c r="AV53" s="41">
        <v>57</v>
      </c>
      <c r="AW53" s="41">
        <v>14</v>
      </c>
      <c r="AX53" s="41">
        <v>0</v>
      </c>
      <c r="AY53" s="41">
        <v>1</v>
      </c>
      <c r="AZ53" s="41">
        <v>0</v>
      </c>
      <c r="BA53" s="41">
        <v>0</v>
      </c>
      <c r="BB53" s="41" t="s">
        <v>77</v>
      </c>
      <c r="BF53" s="9">
        <f t="shared" si="3"/>
        <v>1201</v>
      </c>
      <c r="BG53" s="45">
        <f t="shared" si="4"/>
        <v>9.0757701915070779E-2</v>
      </c>
      <c r="BH53" s="45">
        <f t="shared" si="5"/>
        <v>0.49708576186511239</v>
      </c>
      <c r="BI53" s="46">
        <f t="shared" si="6"/>
        <v>0.38051623646960864</v>
      </c>
      <c r="BJ53" s="9">
        <f t="shared" si="7"/>
        <v>863</v>
      </c>
      <c r="BK53" s="45">
        <f t="shared" si="8"/>
        <v>0.11239860950173812</v>
      </c>
      <c r="BL53" s="45">
        <f t="shared" si="9"/>
        <v>5.7937427578215531E-3</v>
      </c>
      <c r="BM53" s="46">
        <f t="shared" si="10"/>
        <v>0.33371958285052145</v>
      </c>
      <c r="BN53" s="49">
        <f t="shared" si="11"/>
        <v>575</v>
      </c>
      <c r="BO53" s="45">
        <f t="shared" si="12"/>
        <v>0.12173913043478261</v>
      </c>
      <c r="BP53" s="45">
        <f t="shared" si="13"/>
        <v>0.55652173913043479</v>
      </c>
      <c r="BQ53" s="46">
        <f t="shared" si="14"/>
        <v>0.28695652173913044</v>
      </c>
      <c r="BR53" s="9">
        <f t="shared" si="15"/>
        <v>340</v>
      </c>
      <c r="BS53" s="45">
        <f t="shared" si="16"/>
        <v>0.28529411764705881</v>
      </c>
      <c r="BT53" s="45">
        <f t="shared" si="17"/>
        <v>0.48823529411764705</v>
      </c>
      <c r="BU53" s="46">
        <f t="shared" si="18"/>
        <v>0.40294117647058825</v>
      </c>
      <c r="BV53" s="9">
        <f t="shared" si="19"/>
        <v>183</v>
      </c>
      <c r="BW53" s="45">
        <f t="shared" si="20"/>
        <v>0.2896174863387978</v>
      </c>
      <c r="BX53" s="45">
        <f t="shared" si="21"/>
        <v>0.48633879781420764</v>
      </c>
      <c r="BY53" s="46">
        <f t="shared" si="22"/>
        <v>0.4098360655737705</v>
      </c>
      <c r="BZ53" s="9">
        <f t="shared" si="23"/>
        <v>113</v>
      </c>
      <c r="CA53" s="45">
        <f t="shared" si="24"/>
        <v>0.33235294117647057</v>
      </c>
      <c r="CB53" s="45">
        <f t="shared" si="25"/>
        <v>0.19469026548672566</v>
      </c>
      <c r="CC53" s="45">
        <f t="shared" si="26"/>
        <v>0.63716814159292035</v>
      </c>
      <c r="CD53" s="46">
        <f t="shared" si="27"/>
        <v>0.50442477876106195</v>
      </c>
    </row>
    <row r="54" spans="1:82" x14ac:dyDescent="0.3">
      <c r="A54" s="43"/>
      <c r="B54" s="41">
        <v>54</v>
      </c>
      <c r="C54" s="41">
        <v>2131</v>
      </c>
      <c r="D54" s="41">
        <v>732</v>
      </c>
      <c r="E54" s="41">
        <v>509</v>
      </c>
      <c r="F54" s="41">
        <v>46</v>
      </c>
      <c r="G54" s="41">
        <v>2</v>
      </c>
      <c r="H54" s="41">
        <v>812</v>
      </c>
      <c r="I54" s="41">
        <v>17</v>
      </c>
      <c r="J54" s="41">
        <v>3</v>
      </c>
      <c r="K54" s="41">
        <v>10</v>
      </c>
      <c r="L54" s="41">
        <v>1643</v>
      </c>
      <c r="M54" s="41">
        <v>499</v>
      </c>
      <c r="N54" s="41">
        <v>417</v>
      </c>
      <c r="O54" s="41">
        <v>30</v>
      </c>
      <c r="P54" s="41">
        <v>2</v>
      </c>
      <c r="Q54" s="41">
        <v>671</v>
      </c>
      <c r="R54" s="41">
        <v>14</v>
      </c>
      <c r="S54" s="41">
        <v>3</v>
      </c>
      <c r="T54" s="41">
        <v>7</v>
      </c>
      <c r="U54" s="41">
        <v>1494.9999999999998</v>
      </c>
      <c r="V54" s="41">
        <v>324.99999999999994</v>
      </c>
      <c r="W54" s="41">
        <v>415</v>
      </c>
      <c r="X54" s="41">
        <v>95</v>
      </c>
      <c r="Y54" s="41">
        <v>635.00000000000023</v>
      </c>
      <c r="Z54" s="41">
        <v>25</v>
      </c>
      <c r="AA54" s="41">
        <v>1000</v>
      </c>
      <c r="AB54" s="41">
        <v>213</v>
      </c>
      <c r="AC54" s="41">
        <v>314</v>
      </c>
      <c r="AD54" s="41">
        <v>192</v>
      </c>
      <c r="AE54" s="41">
        <v>35</v>
      </c>
      <c r="AF54" s="41">
        <v>52</v>
      </c>
      <c r="AG54" s="41">
        <v>3</v>
      </c>
      <c r="AH54" s="41">
        <v>25</v>
      </c>
      <c r="AI54" s="41">
        <v>7</v>
      </c>
      <c r="AJ54" s="41">
        <v>622</v>
      </c>
      <c r="AK54" s="41">
        <v>135</v>
      </c>
      <c r="AL54" s="41">
        <v>173</v>
      </c>
      <c r="AM54" s="41">
        <v>101</v>
      </c>
      <c r="AN54" s="41">
        <v>26</v>
      </c>
      <c r="AO54" s="41">
        <v>31</v>
      </c>
      <c r="AP54" s="41">
        <v>1</v>
      </c>
      <c r="AQ54" s="41">
        <v>11</v>
      </c>
      <c r="AR54" s="41">
        <v>3</v>
      </c>
      <c r="AS54" s="41">
        <v>382</v>
      </c>
      <c r="AT54" s="41">
        <v>59</v>
      </c>
      <c r="AU54" s="41">
        <v>131</v>
      </c>
      <c r="AV54" s="41">
        <v>83</v>
      </c>
      <c r="AW54" s="41">
        <v>20</v>
      </c>
      <c r="AX54" s="41">
        <v>22</v>
      </c>
      <c r="AY54" s="41">
        <v>0</v>
      </c>
      <c r="AZ54" s="41">
        <v>6</v>
      </c>
      <c r="BA54" s="41">
        <v>0</v>
      </c>
      <c r="BB54" s="41" t="s">
        <v>78</v>
      </c>
      <c r="BF54" s="9">
        <f t="shared" si="3"/>
        <v>2131</v>
      </c>
      <c r="BG54" s="45">
        <f t="shared" si="4"/>
        <v>0.2388549976536837</v>
      </c>
      <c r="BH54" s="45">
        <f t="shared" si="5"/>
        <v>0.38104176442984516</v>
      </c>
      <c r="BI54" s="46">
        <f t="shared" si="6"/>
        <v>0.34350070389488502</v>
      </c>
      <c r="BJ54" s="9">
        <f t="shared" si="7"/>
        <v>1643</v>
      </c>
      <c r="BK54" s="45">
        <f t="shared" si="8"/>
        <v>0.25380401704199634</v>
      </c>
      <c r="BL54" s="45">
        <f t="shared" si="9"/>
        <v>1.2172854534388314E-3</v>
      </c>
      <c r="BM54" s="46">
        <f t="shared" si="10"/>
        <v>0.30371272063298843</v>
      </c>
      <c r="BN54" s="49">
        <f t="shared" si="11"/>
        <v>1494.9999999999998</v>
      </c>
      <c r="BO54" s="45">
        <f t="shared" si="12"/>
        <v>0.27759197324414719</v>
      </c>
      <c r="BP54" s="45">
        <f t="shared" si="13"/>
        <v>0.42474916387959888</v>
      </c>
      <c r="BQ54" s="46">
        <f t="shared" si="14"/>
        <v>0.21739130434782608</v>
      </c>
      <c r="BR54" s="9">
        <f t="shared" si="15"/>
        <v>1000</v>
      </c>
      <c r="BS54" s="45">
        <f t="shared" si="16"/>
        <v>0.21299999999999999</v>
      </c>
      <c r="BT54" s="45">
        <f t="shared" si="17"/>
        <v>0.314</v>
      </c>
      <c r="BU54" s="46">
        <f t="shared" si="18"/>
        <v>0.192</v>
      </c>
      <c r="BV54" s="9">
        <f t="shared" si="19"/>
        <v>622</v>
      </c>
      <c r="BW54" s="45">
        <f t="shared" si="20"/>
        <v>0.21704180064308681</v>
      </c>
      <c r="BX54" s="45">
        <f t="shared" si="21"/>
        <v>0.27813504823151125</v>
      </c>
      <c r="BY54" s="46">
        <f t="shared" si="22"/>
        <v>0.16237942122186494</v>
      </c>
      <c r="BZ54" s="9">
        <f t="shared" si="23"/>
        <v>382</v>
      </c>
      <c r="CA54" s="45">
        <f t="shared" si="24"/>
        <v>0.38200000000000001</v>
      </c>
      <c r="CB54" s="45">
        <f t="shared" si="25"/>
        <v>0.15445026178010471</v>
      </c>
      <c r="CC54" s="45">
        <f t="shared" si="26"/>
        <v>0.34293193717277487</v>
      </c>
      <c r="CD54" s="46">
        <f t="shared" si="27"/>
        <v>0.21727748691099477</v>
      </c>
    </row>
    <row r="55" spans="1:82" x14ac:dyDescent="0.3">
      <c r="A55" s="43"/>
      <c r="B55" s="41">
        <v>55</v>
      </c>
      <c r="C55" s="41">
        <v>2302</v>
      </c>
      <c r="D55" s="41">
        <v>897</v>
      </c>
      <c r="E55" s="41">
        <v>514</v>
      </c>
      <c r="F55" s="41">
        <v>25</v>
      </c>
      <c r="G55" s="41">
        <v>8</v>
      </c>
      <c r="H55" s="41">
        <v>834</v>
      </c>
      <c r="I55" s="41">
        <v>17</v>
      </c>
      <c r="J55" s="41">
        <v>0</v>
      </c>
      <c r="K55" s="41">
        <v>7</v>
      </c>
      <c r="L55" s="41">
        <v>1744</v>
      </c>
      <c r="M55" s="41">
        <v>610</v>
      </c>
      <c r="N55" s="41">
        <v>444</v>
      </c>
      <c r="O55" s="41">
        <v>22</v>
      </c>
      <c r="P55" s="41">
        <v>8</v>
      </c>
      <c r="Q55" s="41">
        <v>646</v>
      </c>
      <c r="R55" s="41">
        <v>10</v>
      </c>
      <c r="S55" s="41">
        <v>0</v>
      </c>
      <c r="T55" s="41">
        <v>4</v>
      </c>
      <c r="U55" s="41">
        <v>1249.9999999999998</v>
      </c>
      <c r="V55" s="41">
        <v>429.99999999999994</v>
      </c>
      <c r="W55" s="41">
        <v>410.00000000000006</v>
      </c>
      <c r="X55" s="41">
        <v>0</v>
      </c>
      <c r="Y55" s="41">
        <v>390.00000000000006</v>
      </c>
      <c r="Z55" s="41">
        <v>19.999999999999996</v>
      </c>
      <c r="AA55" s="41">
        <v>1004</v>
      </c>
      <c r="AB55" s="41">
        <v>248</v>
      </c>
      <c r="AC55" s="41">
        <v>381</v>
      </c>
      <c r="AD55" s="41">
        <v>330</v>
      </c>
      <c r="AE55" s="41">
        <v>17</v>
      </c>
      <c r="AF55" s="41">
        <v>20</v>
      </c>
      <c r="AG55" s="41">
        <v>3</v>
      </c>
      <c r="AH55" s="41">
        <v>11</v>
      </c>
      <c r="AI55" s="41">
        <v>0</v>
      </c>
      <c r="AJ55" s="41">
        <v>628</v>
      </c>
      <c r="AK55" s="41">
        <v>158</v>
      </c>
      <c r="AL55" s="41">
        <v>187</v>
      </c>
      <c r="AM55" s="41">
        <v>159</v>
      </c>
      <c r="AN55" s="41">
        <v>9</v>
      </c>
      <c r="AO55" s="41">
        <v>10</v>
      </c>
      <c r="AP55" s="41">
        <v>1</v>
      </c>
      <c r="AQ55" s="41">
        <v>8</v>
      </c>
      <c r="AR55" s="41">
        <v>0</v>
      </c>
      <c r="AS55" s="41">
        <v>406</v>
      </c>
      <c r="AT55" s="41">
        <v>70</v>
      </c>
      <c r="AU55" s="41">
        <v>155</v>
      </c>
      <c r="AV55" s="41">
        <v>137</v>
      </c>
      <c r="AW55" s="41">
        <v>8</v>
      </c>
      <c r="AX55" s="41">
        <v>4</v>
      </c>
      <c r="AY55" s="41">
        <v>1</v>
      </c>
      <c r="AZ55" s="41">
        <v>5</v>
      </c>
      <c r="BA55" s="41">
        <v>0</v>
      </c>
      <c r="BB55" s="41" t="s">
        <v>79</v>
      </c>
      <c r="BF55" s="9">
        <f t="shared" si="3"/>
        <v>2302</v>
      </c>
      <c r="BG55" s="45">
        <f t="shared" si="4"/>
        <v>0.22328410078192876</v>
      </c>
      <c r="BH55" s="45">
        <f t="shared" si="5"/>
        <v>0.3622936576889661</v>
      </c>
      <c r="BI55" s="46">
        <f t="shared" si="6"/>
        <v>0.3896611642050391</v>
      </c>
      <c r="BJ55" s="9">
        <f t="shared" si="7"/>
        <v>1744</v>
      </c>
      <c r="BK55" s="45">
        <f t="shared" si="8"/>
        <v>0.25458715596330272</v>
      </c>
      <c r="BL55" s="45">
        <f t="shared" si="9"/>
        <v>4.5871559633027525E-3</v>
      </c>
      <c r="BM55" s="46">
        <f t="shared" si="10"/>
        <v>0.34977064220183485</v>
      </c>
      <c r="BN55" s="49">
        <f t="shared" si="11"/>
        <v>1249.9999999999998</v>
      </c>
      <c r="BO55" s="45">
        <f t="shared" si="12"/>
        <v>0.32800000000000012</v>
      </c>
      <c r="BP55" s="45">
        <f t="shared" si="13"/>
        <v>0.31200000000000011</v>
      </c>
      <c r="BQ55" s="46">
        <f t="shared" si="14"/>
        <v>0.34400000000000003</v>
      </c>
      <c r="BR55" s="9">
        <f t="shared" si="15"/>
        <v>1004</v>
      </c>
      <c r="BS55" s="45">
        <f t="shared" si="16"/>
        <v>0.24701195219123506</v>
      </c>
      <c r="BT55" s="45">
        <f t="shared" si="17"/>
        <v>0.37948207171314741</v>
      </c>
      <c r="BU55" s="46">
        <f t="shared" si="18"/>
        <v>0.32868525896414341</v>
      </c>
      <c r="BV55" s="9">
        <f t="shared" si="19"/>
        <v>628</v>
      </c>
      <c r="BW55" s="45">
        <f t="shared" si="20"/>
        <v>0.25159235668789809</v>
      </c>
      <c r="BX55" s="45">
        <f t="shared" si="21"/>
        <v>0.29777070063694266</v>
      </c>
      <c r="BY55" s="46">
        <f t="shared" si="22"/>
        <v>0.25318471337579618</v>
      </c>
      <c r="BZ55" s="9">
        <f t="shared" si="23"/>
        <v>406</v>
      </c>
      <c r="CA55" s="45">
        <f t="shared" si="24"/>
        <v>0.40438247011952189</v>
      </c>
      <c r="CB55" s="45">
        <f t="shared" si="25"/>
        <v>0.17241379310344829</v>
      </c>
      <c r="CC55" s="45">
        <f t="shared" si="26"/>
        <v>0.3817733990147783</v>
      </c>
      <c r="CD55" s="46">
        <f t="shared" si="27"/>
        <v>0.33743842364532017</v>
      </c>
    </row>
    <row r="56" spans="1:82" x14ac:dyDescent="0.3">
      <c r="A56" s="43"/>
      <c r="B56" s="41">
        <v>56</v>
      </c>
      <c r="C56" s="41">
        <v>1253</v>
      </c>
      <c r="D56" s="41">
        <v>806</v>
      </c>
      <c r="E56" s="41">
        <v>50</v>
      </c>
      <c r="F56" s="41">
        <v>9</v>
      </c>
      <c r="G56" s="41">
        <v>2</v>
      </c>
      <c r="H56" s="41">
        <v>350</v>
      </c>
      <c r="I56" s="41">
        <v>27</v>
      </c>
      <c r="J56" s="41">
        <v>2</v>
      </c>
      <c r="K56" s="41">
        <v>7</v>
      </c>
      <c r="L56" s="41">
        <v>803</v>
      </c>
      <c r="M56" s="41">
        <v>463</v>
      </c>
      <c r="N56" s="41">
        <v>38</v>
      </c>
      <c r="O56" s="41">
        <v>8</v>
      </c>
      <c r="P56" s="41">
        <v>2</v>
      </c>
      <c r="Q56" s="41">
        <v>272</v>
      </c>
      <c r="R56" s="41">
        <v>13</v>
      </c>
      <c r="S56" s="41">
        <v>0</v>
      </c>
      <c r="T56" s="41">
        <v>7</v>
      </c>
      <c r="U56" s="41">
        <v>380.00000000000006</v>
      </c>
      <c r="V56" s="41">
        <v>165.00000000000003</v>
      </c>
      <c r="W56" s="41">
        <v>0</v>
      </c>
      <c r="X56" s="41">
        <v>0</v>
      </c>
      <c r="Y56" s="41">
        <v>185</v>
      </c>
      <c r="Z56" s="41">
        <v>29.999999999999996</v>
      </c>
      <c r="AA56" s="41">
        <v>215</v>
      </c>
      <c r="AB56" s="41">
        <v>70</v>
      </c>
      <c r="AC56" s="41">
        <v>110</v>
      </c>
      <c r="AD56" s="41">
        <v>97</v>
      </c>
      <c r="AE56" s="41">
        <v>12</v>
      </c>
      <c r="AF56" s="41">
        <v>0</v>
      </c>
      <c r="AG56" s="41">
        <v>0</v>
      </c>
      <c r="AH56" s="41">
        <v>0</v>
      </c>
      <c r="AI56" s="41">
        <v>1</v>
      </c>
      <c r="AJ56" s="41">
        <v>124</v>
      </c>
      <c r="AK56" s="41">
        <v>35</v>
      </c>
      <c r="AL56" s="41">
        <v>69</v>
      </c>
      <c r="AM56" s="41">
        <v>64</v>
      </c>
      <c r="AN56" s="41">
        <v>4</v>
      </c>
      <c r="AO56" s="41">
        <v>0</v>
      </c>
      <c r="AP56" s="41">
        <v>0</v>
      </c>
      <c r="AQ56" s="41">
        <v>0</v>
      </c>
      <c r="AR56" s="41">
        <v>1</v>
      </c>
      <c r="AS56" s="41">
        <v>90</v>
      </c>
      <c r="AT56" s="41">
        <v>16</v>
      </c>
      <c r="AU56" s="41">
        <v>63</v>
      </c>
      <c r="AV56" s="41">
        <v>58</v>
      </c>
      <c r="AW56" s="41">
        <v>5</v>
      </c>
      <c r="AX56" s="41">
        <v>0</v>
      </c>
      <c r="AY56" s="41">
        <v>0</v>
      </c>
      <c r="AZ56" s="41">
        <v>0</v>
      </c>
      <c r="BA56" s="41">
        <v>0</v>
      </c>
      <c r="BB56" s="41" t="s">
        <v>80</v>
      </c>
      <c r="BF56" s="9">
        <f t="shared" si="3"/>
        <v>1253</v>
      </c>
      <c r="BG56" s="45">
        <f t="shared" si="4"/>
        <v>3.9904229848363927E-2</v>
      </c>
      <c r="BH56" s="45">
        <f t="shared" si="5"/>
        <v>0.27932960893854747</v>
      </c>
      <c r="BI56" s="46">
        <f t="shared" si="6"/>
        <v>0.64325618515562655</v>
      </c>
      <c r="BJ56" s="9">
        <f t="shared" si="7"/>
        <v>803</v>
      </c>
      <c r="BK56" s="45">
        <f t="shared" si="8"/>
        <v>4.7322540473225407E-2</v>
      </c>
      <c r="BL56" s="45">
        <f t="shared" si="9"/>
        <v>2.4906600249066002E-3</v>
      </c>
      <c r="BM56" s="46">
        <f t="shared" si="10"/>
        <v>0.57658779576587793</v>
      </c>
      <c r="BN56" s="49">
        <f t="shared" si="11"/>
        <v>380.00000000000006</v>
      </c>
      <c r="BO56" s="45">
        <f t="shared" si="12"/>
        <v>0</v>
      </c>
      <c r="BP56" s="45">
        <f t="shared" si="13"/>
        <v>0.4868421052631578</v>
      </c>
      <c r="BQ56" s="46">
        <f t="shared" si="14"/>
        <v>0.43421052631578949</v>
      </c>
      <c r="BR56" s="9">
        <f t="shared" si="15"/>
        <v>215</v>
      </c>
      <c r="BS56" s="45">
        <f t="shared" si="16"/>
        <v>0.32558139534883723</v>
      </c>
      <c r="BT56" s="45">
        <f t="shared" si="17"/>
        <v>0.51162790697674421</v>
      </c>
      <c r="BU56" s="46">
        <f t="shared" si="18"/>
        <v>0.4511627906976744</v>
      </c>
      <c r="BV56" s="9">
        <f t="shared" si="19"/>
        <v>124</v>
      </c>
      <c r="BW56" s="45">
        <f t="shared" si="20"/>
        <v>0.28225806451612906</v>
      </c>
      <c r="BX56" s="45">
        <f t="shared" si="21"/>
        <v>0.55645161290322576</v>
      </c>
      <c r="BY56" s="46">
        <f t="shared" si="22"/>
        <v>0.5161290322580645</v>
      </c>
      <c r="BZ56" s="9">
        <f t="shared" si="23"/>
        <v>90</v>
      </c>
      <c r="CA56" s="45">
        <f t="shared" si="24"/>
        <v>0.41860465116279072</v>
      </c>
      <c r="CB56" s="45">
        <f t="shared" si="25"/>
        <v>0.17777777777777778</v>
      </c>
      <c r="CC56" s="45">
        <f t="shared" si="26"/>
        <v>0.7</v>
      </c>
      <c r="CD56" s="46">
        <f t="shared" si="27"/>
        <v>0.64444444444444449</v>
      </c>
    </row>
    <row r="57" spans="1:82" x14ac:dyDescent="0.3">
      <c r="A57" s="43"/>
      <c r="B57" s="41">
        <v>57</v>
      </c>
      <c r="C57" s="41">
        <v>1821</v>
      </c>
      <c r="D57" s="41">
        <v>507</v>
      </c>
      <c r="E57" s="41">
        <v>243</v>
      </c>
      <c r="F57" s="41">
        <v>31</v>
      </c>
      <c r="G57" s="41">
        <v>13</v>
      </c>
      <c r="H57" s="41">
        <v>997</v>
      </c>
      <c r="I57" s="41">
        <v>17</v>
      </c>
      <c r="J57" s="41">
        <v>2</v>
      </c>
      <c r="K57" s="41">
        <v>11</v>
      </c>
      <c r="L57" s="41">
        <v>1380</v>
      </c>
      <c r="M57" s="41">
        <v>329</v>
      </c>
      <c r="N57" s="41">
        <v>193</v>
      </c>
      <c r="O57" s="41">
        <v>21</v>
      </c>
      <c r="P57" s="41">
        <v>12</v>
      </c>
      <c r="Q57" s="41">
        <v>805</v>
      </c>
      <c r="R57" s="41">
        <v>11</v>
      </c>
      <c r="S57" s="41">
        <v>2</v>
      </c>
      <c r="T57" s="41">
        <v>7</v>
      </c>
      <c r="U57" s="41">
        <v>910</v>
      </c>
      <c r="V57" s="41">
        <v>125.00000000000001</v>
      </c>
      <c r="W57" s="41">
        <v>195</v>
      </c>
      <c r="X57" s="41">
        <v>0</v>
      </c>
      <c r="Y57" s="41">
        <v>590</v>
      </c>
      <c r="Z57" s="41">
        <v>0</v>
      </c>
      <c r="AA57" s="41">
        <v>558</v>
      </c>
      <c r="AB57" s="41">
        <v>91</v>
      </c>
      <c r="AC57" s="41">
        <v>307</v>
      </c>
      <c r="AD57" s="41">
        <v>229</v>
      </c>
      <c r="AE57" s="41">
        <v>22</v>
      </c>
      <c r="AF57" s="41">
        <v>43</v>
      </c>
      <c r="AG57" s="41">
        <v>3</v>
      </c>
      <c r="AH57" s="41">
        <v>8</v>
      </c>
      <c r="AI57" s="41">
        <v>2</v>
      </c>
      <c r="AJ57" s="41">
        <v>320</v>
      </c>
      <c r="AK57" s="41">
        <v>41</v>
      </c>
      <c r="AL57" s="41">
        <v>188</v>
      </c>
      <c r="AM57" s="41">
        <v>143</v>
      </c>
      <c r="AN57" s="41">
        <v>11</v>
      </c>
      <c r="AO57" s="41">
        <v>23</v>
      </c>
      <c r="AP57" s="41">
        <v>3</v>
      </c>
      <c r="AQ57" s="41">
        <v>6</v>
      </c>
      <c r="AR57" s="41">
        <v>2</v>
      </c>
      <c r="AS57" s="41">
        <v>198</v>
      </c>
      <c r="AT57" s="41">
        <v>23</v>
      </c>
      <c r="AU57" s="41">
        <v>133</v>
      </c>
      <c r="AV57" s="41">
        <v>103</v>
      </c>
      <c r="AW57" s="41">
        <v>7</v>
      </c>
      <c r="AX57" s="41">
        <v>17</v>
      </c>
      <c r="AY57" s="41">
        <v>3</v>
      </c>
      <c r="AZ57" s="41">
        <v>3</v>
      </c>
      <c r="BA57" s="41">
        <v>0</v>
      </c>
      <c r="BB57" s="41" t="s">
        <v>81</v>
      </c>
      <c r="BF57" s="9">
        <f t="shared" si="3"/>
        <v>1821</v>
      </c>
      <c r="BG57" s="45">
        <f t="shared" si="4"/>
        <v>0.13344316309719934</v>
      </c>
      <c r="BH57" s="45">
        <f t="shared" si="5"/>
        <v>0.54750137287204836</v>
      </c>
      <c r="BI57" s="46">
        <f t="shared" si="6"/>
        <v>0.2784184514003295</v>
      </c>
      <c r="BJ57" s="9">
        <f t="shared" si="7"/>
        <v>1380</v>
      </c>
      <c r="BK57" s="45">
        <f t="shared" si="8"/>
        <v>0.1398550724637681</v>
      </c>
      <c r="BL57" s="45">
        <f t="shared" si="9"/>
        <v>8.6956521739130436E-3</v>
      </c>
      <c r="BM57" s="46">
        <f t="shared" si="10"/>
        <v>0.23840579710144927</v>
      </c>
      <c r="BN57" s="49">
        <f t="shared" si="11"/>
        <v>910</v>
      </c>
      <c r="BO57" s="45">
        <f t="shared" si="12"/>
        <v>0.21428571428571427</v>
      </c>
      <c r="BP57" s="45">
        <f t="shared" si="13"/>
        <v>0.64835164835164838</v>
      </c>
      <c r="BQ57" s="46">
        <f t="shared" si="14"/>
        <v>0.13736263736263737</v>
      </c>
      <c r="BR57" s="9">
        <f t="shared" si="15"/>
        <v>558</v>
      </c>
      <c r="BS57" s="45">
        <f t="shared" si="16"/>
        <v>0.16308243727598568</v>
      </c>
      <c r="BT57" s="45">
        <f t="shared" si="17"/>
        <v>0.55017921146953408</v>
      </c>
      <c r="BU57" s="46">
        <f t="shared" si="18"/>
        <v>0.4103942652329749</v>
      </c>
      <c r="BV57" s="9">
        <f t="shared" si="19"/>
        <v>320</v>
      </c>
      <c r="BW57" s="45">
        <f t="shared" si="20"/>
        <v>0.12812499999999999</v>
      </c>
      <c r="BX57" s="45">
        <f t="shared" si="21"/>
        <v>0.58750000000000002</v>
      </c>
      <c r="BY57" s="46">
        <f t="shared" si="22"/>
        <v>0.44687500000000002</v>
      </c>
      <c r="BZ57" s="9">
        <f t="shared" si="23"/>
        <v>198</v>
      </c>
      <c r="CA57" s="45">
        <f t="shared" si="24"/>
        <v>0.35483870967741937</v>
      </c>
      <c r="CB57" s="45">
        <f t="shared" si="25"/>
        <v>0.11616161616161616</v>
      </c>
      <c r="CC57" s="45">
        <f t="shared" si="26"/>
        <v>0.67171717171717171</v>
      </c>
      <c r="CD57" s="46">
        <f t="shared" si="27"/>
        <v>0.52020202020202022</v>
      </c>
    </row>
    <row r="58" spans="1:82" x14ac:dyDescent="0.3">
      <c r="A58" s="43"/>
      <c r="B58" s="41">
        <v>58</v>
      </c>
      <c r="C58" s="41">
        <v>2157</v>
      </c>
      <c r="D58" s="41">
        <v>642</v>
      </c>
      <c r="E58" s="41">
        <v>435</v>
      </c>
      <c r="F58" s="41">
        <v>56</v>
      </c>
      <c r="G58" s="41">
        <v>5</v>
      </c>
      <c r="H58" s="41">
        <v>995</v>
      </c>
      <c r="I58" s="41">
        <v>4</v>
      </c>
      <c r="J58" s="41">
        <v>10</v>
      </c>
      <c r="K58" s="41">
        <v>10</v>
      </c>
      <c r="L58" s="41">
        <v>1624</v>
      </c>
      <c r="M58" s="41">
        <v>415</v>
      </c>
      <c r="N58" s="41">
        <v>386</v>
      </c>
      <c r="O58" s="41">
        <v>36</v>
      </c>
      <c r="P58" s="41">
        <v>5</v>
      </c>
      <c r="Q58" s="41">
        <v>764</v>
      </c>
      <c r="R58" s="41">
        <v>4</v>
      </c>
      <c r="S58" s="41">
        <v>8</v>
      </c>
      <c r="T58" s="41">
        <v>6</v>
      </c>
      <c r="U58" s="41">
        <v>1375.0000000000002</v>
      </c>
      <c r="V58" s="41">
        <v>250</v>
      </c>
      <c r="W58" s="41">
        <v>315</v>
      </c>
      <c r="X58" s="41">
        <v>15.000000000000002</v>
      </c>
      <c r="Y58" s="41">
        <v>779.99999999999989</v>
      </c>
      <c r="Z58" s="41">
        <v>20</v>
      </c>
      <c r="AA58" s="41">
        <v>879</v>
      </c>
      <c r="AB58" s="41">
        <v>149</v>
      </c>
      <c r="AC58" s="41">
        <v>364</v>
      </c>
      <c r="AD58" s="41">
        <v>282</v>
      </c>
      <c r="AE58" s="41">
        <v>31</v>
      </c>
      <c r="AF58" s="41">
        <v>33</v>
      </c>
      <c r="AG58" s="41">
        <v>7</v>
      </c>
      <c r="AH58" s="41">
        <v>11</v>
      </c>
      <c r="AI58" s="41">
        <v>0</v>
      </c>
      <c r="AJ58" s="41">
        <v>518</v>
      </c>
      <c r="AK58" s="41">
        <v>76</v>
      </c>
      <c r="AL58" s="41">
        <v>191</v>
      </c>
      <c r="AM58" s="41">
        <v>148</v>
      </c>
      <c r="AN58" s="41">
        <v>22</v>
      </c>
      <c r="AO58" s="41">
        <v>13</v>
      </c>
      <c r="AP58" s="41">
        <v>3</v>
      </c>
      <c r="AQ58" s="41">
        <v>5</v>
      </c>
      <c r="AR58" s="41">
        <v>0</v>
      </c>
      <c r="AS58" s="41">
        <v>346</v>
      </c>
      <c r="AT58" s="41">
        <v>41</v>
      </c>
      <c r="AU58" s="41">
        <v>154</v>
      </c>
      <c r="AV58" s="41">
        <v>122</v>
      </c>
      <c r="AW58" s="41">
        <v>17</v>
      </c>
      <c r="AX58" s="41">
        <v>8</v>
      </c>
      <c r="AY58" s="41">
        <v>3</v>
      </c>
      <c r="AZ58" s="41">
        <v>4</v>
      </c>
      <c r="BA58" s="41">
        <v>0</v>
      </c>
      <c r="BB58" s="41" t="s">
        <v>82</v>
      </c>
      <c r="BF58" s="9">
        <f t="shared" si="3"/>
        <v>2157</v>
      </c>
      <c r="BG58" s="45">
        <f t="shared" si="4"/>
        <v>0.20166898470097358</v>
      </c>
      <c r="BH58" s="45">
        <f t="shared" si="5"/>
        <v>0.46128882707464069</v>
      </c>
      <c r="BI58" s="46">
        <f t="shared" si="6"/>
        <v>0.29763560500695413</v>
      </c>
      <c r="BJ58" s="9">
        <f t="shared" si="7"/>
        <v>1624</v>
      </c>
      <c r="BK58" s="45">
        <f t="shared" si="8"/>
        <v>0.2376847290640394</v>
      </c>
      <c r="BL58" s="45">
        <f t="shared" si="9"/>
        <v>3.0788177339901479E-3</v>
      </c>
      <c r="BM58" s="46">
        <f t="shared" si="10"/>
        <v>0.25554187192118227</v>
      </c>
      <c r="BN58" s="49">
        <f t="shared" si="11"/>
        <v>1375.0000000000002</v>
      </c>
      <c r="BO58" s="45">
        <f t="shared" si="12"/>
        <v>0.22909090909090904</v>
      </c>
      <c r="BP58" s="45">
        <f t="shared" si="13"/>
        <v>0.56727272727272715</v>
      </c>
      <c r="BQ58" s="46">
        <f t="shared" si="14"/>
        <v>0.1818181818181818</v>
      </c>
      <c r="BR58" s="9">
        <f t="shared" si="15"/>
        <v>879</v>
      </c>
      <c r="BS58" s="45">
        <f t="shared" si="16"/>
        <v>0.1695108077360637</v>
      </c>
      <c r="BT58" s="45">
        <f t="shared" si="17"/>
        <v>0.41410693970420931</v>
      </c>
      <c r="BU58" s="46">
        <f t="shared" si="18"/>
        <v>0.32081911262798635</v>
      </c>
      <c r="BV58" s="9">
        <f t="shared" si="19"/>
        <v>518</v>
      </c>
      <c r="BW58" s="45">
        <f t="shared" si="20"/>
        <v>0.14671814671814673</v>
      </c>
      <c r="BX58" s="45">
        <f t="shared" si="21"/>
        <v>0.36872586872586871</v>
      </c>
      <c r="BY58" s="46">
        <f t="shared" si="22"/>
        <v>0.2857142857142857</v>
      </c>
      <c r="BZ58" s="9">
        <f t="shared" si="23"/>
        <v>346</v>
      </c>
      <c r="CA58" s="45">
        <f t="shared" si="24"/>
        <v>0.39362912400455063</v>
      </c>
      <c r="CB58" s="45">
        <f t="shared" si="25"/>
        <v>0.11849710982658959</v>
      </c>
      <c r="CC58" s="45">
        <f t="shared" si="26"/>
        <v>0.44508670520231214</v>
      </c>
      <c r="CD58" s="46">
        <f t="shared" si="27"/>
        <v>0.35260115606936415</v>
      </c>
    </row>
    <row r="59" spans="1:82" x14ac:dyDescent="0.3">
      <c r="A59" s="43"/>
      <c r="B59" s="41">
        <v>59</v>
      </c>
      <c r="C59" s="41">
        <v>836</v>
      </c>
      <c r="D59" s="41">
        <v>118</v>
      </c>
      <c r="E59" s="41">
        <v>340</v>
      </c>
      <c r="F59" s="41">
        <v>1</v>
      </c>
      <c r="G59" s="41">
        <v>2</v>
      </c>
      <c r="H59" s="41">
        <v>368</v>
      </c>
      <c r="I59" s="41">
        <v>3</v>
      </c>
      <c r="J59" s="41">
        <v>1</v>
      </c>
      <c r="K59" s="41">
        <v>3</v>
      </c>
      <c r="L59" s="41">
        <v>665</v>
      </c>
      <c r="M59" s="41">
        <v>75</v>
      </c>
      <c r="N59" s="41">
        <v>287</v>
      </c>
      <c r="O59" s="41">
        <v>1</v>
      </c>
      <c r="P59" s="41">
        <v>2</v>
      </c>
      <c r="Q59" s="41">
        <v>295</v>
      </c>
      <c r="R59" s="41">
        <v>2</v>
      </c>
      <c r="S59" s="41">
        <v>1</v>
      </c>
      <c r="T59" s="41">
        <v>2</v>
      </c>
      <c r="U59" s="41">
        <v>569.99999999999989</v>
      </c>
      <c r="V59" s="41">
        <v>0</v>
      </c>
      <c r="W59" s="41">
        <v>209.99999999999997</v>
      </c>
      <c r="X59" s="41">
        <v>0</v>
      </c>
      <c r="Y59" s="41">
        <v>354.99999999999994</v>
      </c>
      <c r="Z59" s="41">
        <v>0</v>
      </c>
      <c r="AA59" s="41">
        <v>487</v>
      </c>
      <c r="AB59" s="41">
        <v>48</v>
      </c>
      <c r="AC59" s="41">
        <v>196</v>
      </c>
      <c r="AD59" s="41">
        <v>149</v>
      </c>
      <c r="AE59" s="41">
        <v>6</v>
      </c>
      <c r="AF59" s="41">
        <v>30</v>
      </c>
      <c r="AG59" s="41">
        <v>1</v>
      </c>
      <c r="AH59" s="41">
        <v>4</v>
      </c>
      <c r="AI59" s="41">
        <v>6</v>
      </c>
      <c r="AJ59" s="41">
        <v>341</v>
      </c>
      <c r="AK59" s="41">
        <v>28</v>
      </c>
      <c r="AL59" s="41">
        <v>117</v>
      </c>
      <c r="AM59" s="41">
        <v>84</v>
      </c>
      <c r="AN59" s="41">
        <v>4</v>
      </c>
      <c r="AO59" s="41">
        <v>20</v>
      </c>
      <c r="AP59" s="41">
        <v>1</v>
      </c>
      <c r="AQ59" s="41">
        <v>2</v>
      </c>
      <c r="AR59" s="41">
        <v>6</v>
      </c>
      <c r="AS59" s="41">
        <v>239</v>
      </c>
      <c r="AT59" s="41">
        <v>15</v>
      </c>
      <c r="AU59" s="41">
        <v>86</v>
      </c>
      <c r="AV59" s="41">
        <v>65</v>
      </c>
      <c r="AW59" s="41">
        <v>3</v>
      </c>
      <c r="AX59" s="41">
        <v>9</v>
      </c>
      <c r="AY59" s="41">
        <v>1</v>
      </c>
      <c r="AZ59" s="41">
        <v>3</v>
      </c>
      <c r="BA59" s="41">
        <v>5</v>
      </c>
      <c r="BB59" s="41" t="s">
        <v>83</v>
      </c>
      <c r="BF59" s="9">
        <f t="shared" si="3"/>
        <v>836</v>
      </c>
      <c r="BG59" s="45">
        <f t="shared" si="4"/>
        <v>0.40669856459330145</v>
      </c>
      <c r="BH59" s="45">
        <f t="shared" si="5"/>
        <v>0.44019138755980863</v>
      </c>
      <c r="BI59" s="46">
        <f t="shared" si="6"/>
        <v>0.14114832535885166</v>
      </c>
      <c r="BJ59" s="9">
        <f t="shared" si="7"/>
        <v>665</v>
      </c>
      <c r="BK59" s="45">
        <f t="shared" si="8"/>
        <v>0.43157894736842106</v>
      </c>
      <c r="BL59" s="45">
        <f t="shared" si="9"/>
        <v>3.0075187969924814E-3</v>
      </c>
      <c r="BM59" s="46">
        <f t="shared" si="10"/>
        <v>0.11278195488721804</v>
      </c>
      <c r="BN59" s="49">
        <f t="shared" si="11"/>
        <v>569.99999999999989</v>
      </c>
      <c r="BO59" s="45">
        <f t="shared" si="12"/>
        <v>0.36842105263157898</v>
      </c>
      <c r="BP59" s="45">
        <f t="shared" si="13"/>
        <v>0.6228070175438597</v>
      </c>
      <c r="BQ59" s="46">
        <f t="shared" si="14"/>
        <v>0</v>
      </c>
      <c r="BR59" s="9">
        <f t="shared" si="15"/>
        <v>487</v>
      </c>
      <c r="BS59" s="45">
        <f t="shared" si="16"/>
        <v>9.856262833675565E-2</v>
      </c>
      <c r="BT59" s="45">
        <f t="shared" si="17"/>
        <v>0.40246406570841892</v>
      </c>
      <c r="BU59" s="46">
        <f t="shared" si="18"/>
        <v>0.3059548254620123</v>
      </c>
      <c r="BV59" s="9">
        <f t="shared" si="19"/>
        <v>341</v>
      </c>
      <c r="BW59" s="45">
        <f t="shared" si="20"/>
        <v>8.2111436950146624E-2</v>
      </c>
      <c r="BX59" s="45">
        <f t="shared" si="21"/>
        <v>0.34310850439882695</v>
      </c>
      <c r="BY59" s="46">
        <f t="shared" si="22"/>
        <v>0.24633431085043989</v>
      </c>
      <c r="BZ59" s="9">
        <f t="shared" si="23"/>
        <v>239</v>
      </c>
      <c r="CA59" s="45">
        <f t="shared" si="24"/>
        <v>0.49075975359342916</v>
      </c>
      <c r="CB59" s="45">
        <f t="shared" si="25"/>
        <v>6.2761506276150625E-2</v>
      </c>
      <c r="CC59" s="45">
        <f t="shared" si="26"/>
        <v>0.35983263598326359</v>
      </c>
      <c r="CD59" s="46">
        <f t="shared" si="27"/>
        <v>0.27196652719665271</v>
      </c>
    </row>
    <row r="60" spans="1:82" x14ac:dyDescent="0.3">
      <c r="A60" s="43"/>
      <c r="B60" s="41">
        <v>60</v>
      </c>
      <c r="C60" s="41">
        <v>3457</v>
      </c>
      <c r="D60" s="41">
        <v>739</v>
      </c>
      <c r="E60" s="41">
        <v>567</v>
      </c>
      <c r="F60" s="41">
        <v>27</v>
      </c>
      <c r="G60" s="41">
        <v>9</v>
      </c>
      <c r="H60" s="41">
        <v>2059</v>
      </c>
      <c r="I60" s="41">
        <v>27</v>
      </c>
      <c r="J60" s="41">
        <v>11</v>
      </c>
      <c r="K60" s="41">
        <v>18</v>
      </c>
      <c r="L60" s="41">
        <v>2638</v>
      </c>
      <c r="M60" s="41">
        <v>501</v>
      </c>
      <c r="N60" s="41">
        <v>484</v>
      </c>
      <c r="O60" s="41">
        <v>19</v>
      </c>
      <c r="P60" s="41">
        <v>7</v>
      </c>
      <c r="Q60" s="41">
        <v>1597</v>
      </c>
      <c r="R60" s="41">
        <v>14</v>
      </c>
      <c r="S60" s="41">
        <v>8</v>
      </c>
      <c r="T60" s="41">
        <v>8</v>
      </c>
      <c r="U60" s="41">
        <v>1965</v>
      </c>
      <c r="V60" s="41">
        <v>229.99999999999994</v>
      </c>
      <c r="W60" s="41">
        <v>400.00000000000011</v>
      </c>
      <c r="X60" s="41">
        <v>0</v>
      </c>
      <c r="Y60" s="41">
        <v>1324</v>
      </c>
      <c r="Z60" s="41">
        <v>9.9999999999999982</v>
      </c>
      <c r="AA60" s="41">
        <v>1240</v>
      </c>
      <c r="AB60" s="41">
        <v>170</v>
      </c>
      <c r="AC60" s="41">
        <v>698</v>
      </c>
      <c r="AD60" s="41">
        <v>550</v>
      </c>
      <c r="AE60" s="41">
        <v>42</v>
      </c>
      <c r="AF60" s="41">
        <v>82</v>
      </c>
      <c r="AG60" s="41">
        <v>6</v>
      </c>
      <c r="AH60" s="41">
        <v>8</v>
      </c>
      <c r="AI60" s="41">
        <v>10</v>
      </c>
      <c r="AJ60" s="41">
        <v>779</v>
      </c>
      <c r="AK60" s="41">
        <v>108</v>
      </c>
      <c r="AL60" s="41">
        <v>393</v>
      </c>
      <c r="AM60" s="41">
        <v>309</v>
      </c>
      <c r="AN60" s="41">
        <v>26</v>
      </c>
      <c r="AO60" s="41">
        <v>48</v>
      </c>
      <c r="AP60" s="41">
        <v>2</v>
      </c>
      <c r="AQ60" s="41">
        <v>3</v>
      </c>
      <c r="AR60" s="41">
        <v>5</v>
      </c>
      <c r="AS60" s="41">
        <v>523</v>
      </c>
      <c r="AT60" s="41">
        <v>46</v>
      </c>
      <c r="AU60" s="41">
        <v>312</v>
      </c>
      <c r="AV60" s="41">
        <v>261</v>
      </c>
      <c r="AW60" s="41">
        <v>20</v>
      </c>
      <c r="AX60" s="41">
        <v>30</v>
      </c>
      <c r="AY60" s="41">
        <v>0</v>
      </c>
      <c r="AZ60" s="41">
        <v>1</v>
      </c>
      <c r="BA60" s="41">
        <v>0</v>
      </c>
      <c r="BB60" s="41" t="s">
        <v>84</v>
      </c>
      <c r="BF60" s="9">
        <f t="shared" si="3"/>
        <v>3457</v>
      </c>
      <c r="BG60" s="45">
        <f t="shared" si="4"/>
        <v>0.16401504194388197</v>
      </c>
      <c r="BH60" s="45">
        <f t="shared" si="5"/>
        <v>0.595603124096037</v>
      </c>
      <c r="BI60" s="46">
        <f t="shared" si="6"/>
        <v>0.21376916401504195</v>
      </c>
      <c r="BJ60" s="9">
        <f t="shared" si="7"/>
        <v>2638</v>
      </c>
      <c r="BK60" s="45">
        <f t="shared" si="8"/>
        <v>0.18347232752084913</v>
      </c>
      <c r="BL60" s="45">
        <f t="shared" si="9"/>
        <v>2.6535253980288099E-3</v>
      </c>
      <c r="BM60" s="46">
        <f t="shared" si="10"/>
        <v>0.18991660348749051</v>
      </c>
      <c r="BN60" s="49">
        <f t="shared" si="11"/>
        <v>1965</v>
      </c>
      <c r="BO60" s="45">
        <f t="shared" si="12"/>
        <v>0.20356234096692119</v>
      </c>
      <c r="BP60" s="45">
        <f t="shared" si="13"/>
        <v>0.67379134860050893</v>
      </c>
      <c r="BQ60" s="46">
        <f t="shared" si="14"/>
        <v>0.11704834605597962</v>
      </c>
      <c r="BR60" s="9">
        <f t="shared" si="15"/>
        <v>1240</v>
      </c>
      <c r="BS60" s="45">
        <f t="shared" si="16"/>
        <v>0.13709677419354838</v>
      </c>
      <c r="BT60" s="45">
        <f t="shared" si="17"/>
        <v>0.56290322580645158</v>
      </c>
      <c r="BU60" s="46">
        <f t="shared" si="18"/>
        <v>0.44354838709677419</v>
      </c>
      <c r="BV60" s="9">
        <f t="shared" si="19"/>
        <v>779</v>
      </c>
      <c r="BW60" s="45">
        <f t="shared" si="20"/>
        <v>0.1386392811296534</v>
      </c>
      <c r="BX60" s="45">
        <f t="shared" si="21"/>
        <v>0.50449293966623876</v>
      </c>
      <c r="BY60" s="46">
        <f t="shared" si="22"/>
        <v>0.39666238767650835</v>
      </c>
      <c r="BZ60" s="9">
        <f t="shared" si="23"/>
        <v>523</v>
      </c>
      <c r="CA60" s="45">
        <f t="shared" si="24"/>
        <v>0.42177419354838708</v>
      </c>
      <c r="CB60" s="45">
        <f t="shared" si="25"/>
        <v>8.7954110898661564E-2</v>
      </c>
      <c r="CC60" s="45">
        <f t="shared" si="26"/>
        <v>0.59655831739961762</v>
      </c>
      <c r="CD60" s="46">
        <f t="shared" si="27"/>
        <v>0.49904397705544934</v>
      </c>
    </row>
    <row r="61" spans="1:82" x14ac:dyDescent="0.3">
      <c r="A61" s="43"/>
      <c r="B61" s="41">
        <v>61</v>
      </c>
      <c r="C61" s="41">
        <v>2650</v>
      </c>
      <c r="D61" s="41">
        <v>889</v>
      </c>
      <c r="E61" s="41">
        <v>268</v>
      </c>
      <c r="F61" s="41">
        <v>28</v>
      </c>
      <c r="G61" s="41">
        <v>2</v>
      </c>
      <c r="H61" s="41">
        <v>1426</v>
      </c>
      <c r="I61" s="41">
        <v>31</v>
      </c>
      <c r="J61" s="41">
        <v>0</v>
      </c>
      <c r="K61" s="41">
        <v>6</v>
      </c>
      <c r="L61" s="41">
        <v>1885</v>
      </c>
      <c r="M61" s="41">
        <v>578</v>
      </c>
      <c r="N61" s="41">
        <v>235</v>
      </c>
      <c r="O61" s="41">
        <v>21</v>
      </c>
      <c r="P61" s="41">
        <v>2</v>
      </c>
      <c r="Q61" s="41">
        <v>1023</v>
      </c>
      <c r="R61" s="41">
        <v>22</v>
      </c>
      <c r="S61" s="41">
        <v>0</v>
      </c>
      <c r="T61" s="41">
        <v>4</v>
      </c>
      <c r="U61" s="41">
        <v>1265.0000000000002</v>
      </c>
      <c r="V61" s="41">
        <v>234.99999999999997</v>
      </c>
      <c r="W61" s="41">
        <v>259.99999999999994</v>
      </c>
      <c r="X61" s="41">
        <v>4</v>
      </c>
      <c r="Y61" s="41">
        <v>739.00000000000011</v>
      </c>
      <c r="Z61" s="41">
        <v>25</v>
      </c>
      <c r="AA61" s="41">
        <v>815</v>
      </c>
      <c r="AB61" s="41">
        <v>202</v>
      </c>
      <c r="AC61" s="41">
        <v>439</v>
      </c>
      <c r="AD61" s="41">
        <v>384</v>
      </c>
      <c r="AE61" s="41">
        <v>34</v>
      </c>
      <c r="AF61" s="41">
        <v>11</v>
      </c>
      <c r="AG61" s="41">
        <v>0</v>
      </c>
      <c r="AH61" s="41">
        <v>8</v>
      </c>
      <c r="AI61" s="41">
        <v>2</v>
      </c>
      <c r="AJ61" s="41">
        <v>474</v>
      </c>
      <c r="AK61" s="41">
        <v>120</v>
      </c>
      <c r="AL61" s="41">
        <v>230</v>
      </c>
      <c r="AM61" s="41">
        <v>202</v>
      </c>
      <c r="AN61" s="41">
        <v>17</v>
      </c>
      <c r="AO61" s="41">
        <v>6</v>
      </c>
      <c r="AP61" s="41">
        <v>0</v>
      </c>
      <c r="AQ61" s="41">
        <v>3</v>
      </c>
      <c r="AR61" s="41">
        <v>2</v>
      </c>
      <c r="AS61" s="41">
        <v>329</v>
      </c>
      <c r="AT61" s="41">
        <v>62</v>
      </c>
      <c r="AU61" s="41">
        <v>191</v>
      </c>
      <c r="AV61" s="41">
        <v>175</v>
      </c>
      <c r="AW61" s="41">
        <v>13</v>
      </c>
      <c r="AX61" s="41">
        <v>1</v>
      </c>
      <c r="AY61" s="41">
        <v>0</v>
      </c>
      <c r="AZ61" s="41">
        <v>0</v>
      </c>
      <c r="BA61" s="41">
        <v>2</v>
      </c>
      <c r="BB61" s="41" t="s">
        <v>85</v>
      </c>
      <c r="BF61" s="9">
        <f t="shared" si="3"/>
        <v>2650</v>
      </c>
      <c r="BG61" s="45">
        <f t="shared" si="4"/>
        <v>0.10113207547169811</v>
      </c>
      <c r="BH61" s="45">
        <f t="shared" si="5"/>
        <v>0.53811320754716985</v>
      </c>
      <c r="BI61" s="46">
        <f t="shared" si="6"/>
        <v>0.33547169811320754</v>
      </c>
      <c r="BJ61" s="9">
        <f t="shared" si="7"/>
        <v>1885</v>
      </c>
      <c r="BK61" s="45">
        <f t="shared" si="8"/>
        <v>0.12466843501326259</v>
      </c>
      <c r="BL61" s="45">
        <f t="shared" si="9"/>
        <v>1.0610079575596816E-3</v>
      </c>
      <c r="BM61" s="46">
        <f t="shared" si="10"/>
        <v>0.30663129973474801</v>
      </c>
      <c r="BN61" s="49">
        <f t="shared" si="11"/>
        <v>1265.0000000000002</v>
      </c>
      <c r="BO61" s="45">
        <f t="shared" si="12"/>
        <v>0.20553359683794459</v>
      </c>
      <c r="BP61" s="45">
        <f t="shared" si="13"/>
        <v>0.58418972332015806</v>
      </c>
      <c r="BQ61" s="46">
        <f t="shared" si="14"/>
        <v>0.18577075098814225</v>
      </c>
      <c r="BR61" s="9">
        <f t="shared" si="15"/>
        <v>815</v>
      </c>
      <c r="BS61" s="45">
        <f t="shared" si="16"/>
        <v>0.24785276073619633</v>
      </c>
      <c r="BT61" s="45">
        <f t="shared" si="17"/>
        <v>0.53865030674846626</v>
      </c>
      <c r="BU61" s="46">
        <f t="shared" si="18"/>
        <v>0.47116564417177914</v>
      </c>
      <c r="BV61" s="9">
        <f t="shared" si="19"/>
        <v>474</v>
      </c>
      <c r="BW61" s="45">
        <f t="shared" si="20"/>
        <v>0.25316455696202533</v>
      </c>
      <c r="BX61" s="45">
        <f t="shared" si="21"/>
        <v>0.48523206751054854</v>
      </c>
      <c r="BY61" s="46">
        <f t="shared" si="22"/>
        <v>0.42616033755274263</v>
      </c>
      <c r="BZ61" s="9">
        <f t="shared" si="23"/>
        <v>329</v>
      </c>
      <c r="CA61" s="45">
        <f t="shared" si="24"/>
        <v>0.40368098159509203</v>
      </c>
      <c r="CB61" s="45">
        <f t="shared" si="25"/>
        <v>0.18844984802431611</v>
      </c>
      <c r="CC61" s="45">
        <f t="shared" si="26"/>
        <v>0.58054711246200608</v>
      </c>
      <c r="CD61" s="46">
        <f t="shared" si="27"/>
        <v>0.53191489361702127</v>
      </c>
    </row>
    <row r="62" spans="1:82" x14ac:dyDescent="0.3">
      <c r="A62" s="43"/>
      <c r="B62" s="41">
        <v>62</v>
      </c>
      <c r="C62" s="41">
        <v>1592</v>
      </c>
      <c r="D62" s="41">
        <v>454</v>
      </c>
      <c r="E62" s="41">
        <v>230</v>
      </c>
      <c r="F62" s="41">
        <v>7</v>
      </c>
      <c r="G62" s="41">
        <v>9</v>
      </c>
      <c r="H62" s="41">
        <v>887</v>
      </c>
      <c r="I62" s="41">
        <v>0</v>
      </c>
      <c r="J62" s="41">
        <v>0</v>
      </c>
      <c r="K62" s="41">
        <v>5</v>
      </c>
      <c r="L62" s="41">
        <v>1227</v>
      </c>
      <c r="M62" s="41">
        <v>305</v>
      </c>
      <c r="N62" s="41">
        <v>206</v>
      </c>
      <c r="O62" s="41">
        <v>7</v>
      </c>
      <c r="P62" s="41">
        <v>9</v>
      </c>
      <c r="Q62" s="41">
        <v>695</v>
      </c>
      <c r="R62" s="41">
        <v>0</v>
      </c>
      <c r="S62" s="41">
        <v>0</v>
      </c>
      <c r="T62" s="41">
        <v>5</v>
      </c>
      <c r="U62" s="41">
        <v>899.99999999999989</v>
      </c>
      <c r="V62" s="41">
        <v>175.00000000000003</v>
      </c>
      <c r="W62" s="41">
        <v>55</v>
      </c>
      <c r="X62" s="41">
        <v>0</v>
      </c>
      <c r="Y62" s="41">
        <v>675</v>
      </c>
      <c r="Z62" s="41">
        <v>0</v>
      </c>
      <c r="AA62" s="41">
        <v>614</v>
      </c>
      <c r="AB62" s="41">
        <v>126</v>
      </c>
      <c r="AC62" s="41">
        <v>306</v>
      </c>
      <c r="AD62" s="41">
        <v>222</v>
      </c>
      <c r="AE62" s="41">
        <v>20</v>
      </c>
      <c r="AF62" s="41">
        <v>51</v>
      </c>
      <c r="AG62" s="41">
        <v>1</v>
      </c>
      <c r="AH62" s="41">
        <v>9</v>
      </c>
      <c r="AI62" s="41">
        <v>3</v>
      </c>
      <c r="AJ62" s="41">
        <v>373</v>
      </c>
      <c r="AK62" s="41">
        <v>73</v>
      </c>
      <c r="AL62" s="41">
        <v>181</v>
      </c>
      <c r="AM62" s="41">
        <v>136</v>
      </c>
      <c r="AN62" s="41">
        <v>11</v>
      </c>
      <c r="AO62" s="41">
        <v>23</v>
      </c>
      <c r="AP62" s="41">
        <v>1</v>
      </c>
      <c r="AQ62" s="41">
        <v>8</v>
      </c>
      <c r="AR62" s="41">
        <v>2</v>
      </c>
      <c r="AS62" s="41">
        <v>231</v>
      </c>
      <c r="AT62" s="41">
        <v>32</v>
      </c>
      <c r="AU62" s="41">
        <v>129</v>
      </c>
      <c r="AV62" s="41">
        <v>100</v>
      </c>
      <c r="AW62" s="41">
        <v>6</v>
      </c>
      <c r="AX62" s="41">
        <v>15</v>
      </c>
      <c r="AY62" s="41">
        <v>1</v>
      </c>
      <c r="AZ62" s="41">
        <v>7</v>
      </c>
      <c r="BA62" s="41">
        <v>0</v>
      </c>
      <c r="BB62" s="41" t="s">
        <v>86</v>
      </c>
      <c r="BF62" s="9">
        <f t="shared" si="3"/>
        <v>1592</v>
      </c>
      <c r="BG62" s="45">
        <f t="shared" si="4"/>
        <v>0.14447236180904521</v>
      </c>
      <c r="BH62" s="45">
        <f t="shared" si="5"/>
        <v>0.55716080402010049</v>
      </c>
      <c r="BI62" s="46">
        <f t="shared" si="6"/>
        <v>0.28517587939698491</v>
      </c>
      <c r="BJ62" s="9">
        <f t="shared" si="7"/>
        <v>1227</v>
      </c>
      <c r="BK62" s="45">
        <f t="shared" si="8"/>
        <v>0.16788916055419723</v>
      </c>
      <c r="BL62" s="45">
        <f t="shared" si="9"/>
        <v>7.3349633251833741E-3</v>
      </c>
      <c r="BM62" s="46">
        <f t="shared" si="10"/>
        <v>0.24857375713121435</v>
      </c>
      <c r="BN62" s="49">
        <f t="shared" si="11"/>
        <v>899.99999999999989</v>
      </c>
      <c r="BO62" s="45">
        <f t="shared" si="12"/>
        <v>6.1111111111111116E-2</v>
      </c>
      <c r="BP62" s="45">
        <f t="shared" si="13"/>
        <v>0.75000000000000011</v>
      </c>
      <c r="BQ62" s="46">
        <f t="shared" si="14"/>
        <v>0.1944444444444445</v>
      </c>
      <c r="BR62" s="9">
        <f t="shared" si="15"/>
        <v>614</v>
      </c>
      <c r="BS62" s="45">
        <f t="shared" si="16"/>
        <v>0.20521172638436483</v>
      </c>
      <c r="BT62" s="45">
        <f t="shared" si="17"/>
        <v>0.49837133550488599</v>
      </c>
      <c r="BU62" s="46">
        <f t="shared" si="18"/>
        <v>0.36156351791530944</v>
      </c>
      <c r="BV62" s="9">
        <f t="shared" si="19"/>
        <v>373</v>
      </c>
      <c r="BW62" s="45">
        <f t="shared" si="20"/>
        <v>0.19571045576407506</v>
      </c>
      <c r="BX62" s="45">
        <f t="shared" si="21"/>
        <v>0.48525469168900803</v>
      </c>
      <c r="BY62" s="46">
        <f t="shared" si="22"/>
        <v>0.36461126005361932</v>
      </c>
      <c r="BZ62" s="9">
        <f t="shared" si="23"/>
        <v>231</v>
      </c>
      <c r="CA62" s="45">
        <f t="shared" si="24"/>
        <v>0.37622149837133551</v>
      </c>
      <c r="CB62" s="45">
        <f t="shared" si="25"/>
        <v>0.13852813852813853</v>
      </c>
      <c r="CC62" s="45">
        <f t="shared" si="26"/>
        <v>0.55844155844155841</v>
      </c>
      <c r="CD62" s="46">
        <f t="shared" si="27"/>
        <v>0.4329004329004329</v>
      </c>
    </row>
    <row r="63" spans="1:82" x14ac:dyDescent="0.3">
      <c r="A63" s="43"/>
      <c r="B63" s="41">
        <v>63</v>
      </c>
      <c r="C63" s="41">
        <v>919</v>
      </c>
      <c r="D63" s="41">
        <v>269</v>
      </c>
      <c r="E63" s="41">
        <v>126</v>
      </c>
      <c r="F63" s="41">
        <v>24</v>
      </c>
      <c r="G63" s="41">
        <v>3</v>
      </c>
      <c r="H63" s="41">
        <v>478</v>
      </c>
      <c r="I63" s="41">
        <v>12</v>
      </c>
      <c r="J63" s="41">
        <v>4</v>
      </c>
      <c r="K63" s="41">
        <v>3</v>
      </c>
      <c r="L63" s="41">
        <v>687</v>
      </c>
      <c r="M63" s="41">
        <v>192</v>
      </c>
      <c r="N63" s="41">
        <v>102</v>
      </c>
      <c r="O63" s="41">
        <v>21</v>
      </c>
      <c r="P63" s="41">
        <v>2</v>
      </c>
      <c r="Q63" s="41">
        <v>358</v>
      </c>
      <c r="R63" s="41">
        <v>10</v>
      </c>
      <c r="S63" s="41">
        <v>1</v>
      </c>
      <c r="T63" s="41">
        <v>1</v>
      </c>
      <c r="U63" s="41">
        <v>345</v>
      </c>
      <c r="V63" s="41">
        <v>110</v>
      </c>
      <c r="W63" s="41">
        <v>35</v>
      </c>
      <c r="X63" s="41">
        <v>0</v>
      </c>
      <c r="Y63" s="41">
        <v>205</v>
      </c>
      <c r="Z63" s="41">
        <v>0</v>
      </c>
      <c r="AA63" s="41">
        <v>217</v>
      </c>
      <c r="AB63" s="41">
        <v>71</v>
      </c>
      <c r="AC63" s="41">
        <v>42</v>
      </c>
      <c r="AD63" s="41">
        <v>19</v>
      </c>
      <c r="AE63" s="41">
        <v>1</v>
      </c>
      <c r="AF63" s="41">
        <v>15</v>
      </c>
      <c r="AG63" s="41">
        <v>0</v>
      </c>
      <c r="AH63" s="41">
        <v>5</v>
      </c>
      <c r="AI63" s="41">
        <v>2</v>
      </c>
      <c r="AJ63" s="41">
        <v>96</v>
      </c>
      <c r="AK63" s="41">
        <v>33</v>
      </c>
      <c r="AL63" s="41">
        <v>17</v>
      </c>
      <c r="AM63" s="41">
        <v>6</v>
      </c>
      <c r="AN63" s="41">
        <v>1</v>
      </c>
      <c r="AO63" s="41">
        <v>6</v>
      </c>
      <c r="AP63" s="41">
        <v>0</v>
      </c>
      <c r="AQ63" s="41">
        <v>3</v>
      </c>
      <c r="AR63" s="41">
        <v>1</v>
      </c>
      <c r="AS63" s="41">
        <v>49</v>
      </c>
      <c r="AT63" s="41">
        <v>14</v>
      </c>
      <c r="AU63" s="41">
        <v>5</v>
      </c>
      <c r="AV63" s="41">
        <v>2</v>
      </c>
      <c r="AW63" s="41">
        <v>0</v>
      </c>
      <c r="AX63" s="41">
        <v>3</v>
      </c>
      <c r="AY63" s="41">
        <v>0</v>
      </c>
      <c r="AZ63" s="41">
        <v>0</v>
      </c>
      <c r="BA63" s="41">
        <v>0</v>
      </c>
      <c r="BB63" s="41" t="s">
        <v>87</v>
      </c>
      <c r="BF63" s="9">
        <f t="shared" si="3"/>
        <v>919</v>
      </c>
      <c r="BG63" s="45">
        <f t="shared" si="4"/>
        <v>0.13710554951033732</v>
      </c>
      <c r="BH63" s="45">
        <f t="shared" si="5"/>
        <v>0.52013057671381935</v>
      </c>
      <c r="BI63" s="46">
        <f t="shared" si="6"/>
        <v>0.29270946681175192</v>
      </c>
      <c r="BJ63" s="9">
        <f t="shared" si="7"/>
        <v>687</v>
      </c>
      <c r="BK63" s="45">
        <f t="shared" si="8"/>
        <v>0.14847161572052403</v>
      </c>
      <c r="BL63" s="45">
        <f t="shared" si="9"/>
        <v>2.911208151382824E-3</v>
      </c>
      <c r="BM63" s="46">
        <f t="shared" si="10"/>
        <v>0.27947598253275108</v>
      </c>
      <c r="BN63" s="49">
        <f t="shared" si="11"/>
        <v>345</v>
      </c>
      <c r="BO63" s="45">
        <f t="shared" si="12"/>
        <v>0.10144927536231885</v>
      </c>
      <c r="BP63" s="45">
        <f t="shared" si="13"/>
        <v>0.59420289855072461</v>
      </c>
      <c r="BQ63" s="46">
        <f t="shared" si="14"/>
        <v>0.3188405797101449</v>
      </c>
      <c r="BR63" s="9">
        <f t="shared" si="15"/>
        <v>217</v>
      </c>
      <c r="BS63" s="45">
        <f t="shared" si="16"/>
        <v>0.32718894009216593</v>
      </c>
      <c r="BT63" s="45">
        <f t="shared" si="17"/>
        <v>0.19354838709677419</v>
      </c>
      <c r="BU63" s="46">
        <f t="shared" si="18"/>
        <v>8.755760368663594E-2</v>
      </c>
      <c r="BV63" s="9">
        <f t="shared" si="19"/>
        <v>96</v>
      </c>
      <c r="BW63" s="45">
        <f t="shared" si="20"/>
        <v>0.34375</v>
      </c>
      <c r="BX63" s="45">
        <f t="shared" si="21"/>
        <v>0.17708333333333334</v>
      </c>
      <c r="BY63" s="46">
        <f t="shared" si="22"/>
        <v>6.25E-2</v>
      </c>
      <c r="BZ63" s="9">
        <f t="shared" si="23"/>
        <v>49</v>
      </c>
      <c r="CA63" s="45">
        <f t="shared" si="24"/>
        <v>0.22580645161290322</v>
      </c>
      <c r="CB63" s="45">
        <f t="shared" si="25"/>
        <v>0.2857142857142857</v>
      </c>
      <c r="CC63" s="45">
        <f t="shared" si="26"/>
        <v>0.10204081632653061</v>
      </c>
      <c r="CD63" s="46">
        <f t="shared" si="27"/>
        <v>4.0816326530612242E-2</v>
      </c>
    </row>
    <row r="64" spans="1:82" x14ac:dyDescent="0.3">
      <c r="A64" s="43"/>
      <c r="B64" s="41">
        <v>64</v>
      </c>
      <c r="C64" s="41">
        <v>1745</v>
      </c>
      <c r="D64" s="41">
        <v>448</v>
      </c>
      <c r="E64" s="41">
        <v>207</v>
      </c>
      <c r="F64" s="41">
        <v>34</v>
      </c>
      <c r="G64" s="41">
        <v>7</v>
      </c>
      <c r="H64" s="41">
        <v>1038</v>
      </c>
      <c r="I64" s="41">
        <v>0</v>
      </c>
      <c r="J64" s="41">
        <v>4</v>
      </c>
      <c r="K64" s="41">
        <v>7</v>
      </c>
      <c r="L64" s="41">
        <v>1315</v>
      </c>
      <c r="M64" s="41">
        <v>292</v>
      </c>
      <c r="N64" s="41">
        <v>184</v>
      </c>
      <c r="O64" s="41">
        <v>22</v>
      </c>
      <c r="P64" s="41">
        <v>5</v>
      </c>
      <c r="Q64" s="41">
        <v>803</v>
      </c>
      <c r="R64" s="41">
        <v>0</v>
      </c>
      <c r="S64" s="41">
        <v>3</v>
      </c>
      <c r="T64" s="41">
        <v>6</v>
      </c>
      <c r="U64" s="41">
        <v>1049.9999999999998</v>
      </c>
      <c r="V64" s="41">
        <v>265</v>
      </c>
      <c r="W64" s="41">
        <v>90.000000000000014</v>
      </c>
      <c r="X64" s="41">
        <v>0</v>
      </c>
      <c r="Y64" s="41">
        <v>690</v>
      </c>
      <c r="Z64" s="41">
        <v>0</v>
      </c>
      <c r="AA64" s="41">
        <v>586</v>
      </c>
      <c r="AB64" s="41">
        <v>95</v>
      </c>
      <c r="AC64" s="41">
        <v>308</v>
      </c>
      <c r="AD64" s="41">
        <v>213</v>
      </c>
      <c r="AE64" s="41">
        <v>29</v>
      </c>
      <c r="AF64" s="41">
        <v>58</v>
      </c>
      <c r="AG64" s="41">
        <v>1</v>
      </c>
      <c r="AH64" s="41">
        <v>7</v>
      </c>
      <c r="AI64" s="41">
        <v>0</v>
      </c>
      <c r="AJ64" s="41">
        <v>328</v>
      </c>
      <c r="AK64" s="41">
        <v>47</v>
      </c>
      <c r="AL64" s="41">
        <v>164</v>
      </c>
      <c r="AM64" s="41">
        <v>119</v>
      </c>
      <c r="AN64" s="41">
        <v>10</v>
      </c>
      <c r="AO64" s="41">
        <v>31</v>
      </c>
      <c r="AP64" s="41">
        <v>0</v>
      </c>
      <c r="AQ64" s="41">
        <v>4</v>
      </c>
      <c r="AR64" s="41">
        <v>0</v>
      </c>
      <c r="AS64" s="41">
        <v>213</v>
      </c>
      <c r="AT64" s="41">
        <v>21</v>
      </c>
      <c r="AU64" s="41">
        <v>111</v>
      </c>
      <c r="AV64" s="41">
        <v>83</v>
      </c>
      <c r="AW64" s="41">
        <v>10</v>
      </c>
      <c r="AX64" s="41">
        <v>16</v>
      </c>
      <c r="AY64" s="41">
        <v>1</v>
      </c>
      <c r="AZ64" s="41">
        <v>1</v>
      </c>
      <c r="BA64" s="41">
        <v>0</v>
      </c>
      <c r="BB64" s="41" t="s">
        <v>88</v>
      </c>
      <c r="BF64" s="9">
        <f t="shared" si="3"/>
        <v>1745</v>
      </c>
      <c r="BG64" s="45">
        <f t="shared" si="4"/>
        <v>0.11862464183381088</v>
      </c>
      <c r="BH64" s="45">
        <f t="shared" si="5"/>
        <v>0.5948424068767908</v>
      </c>
      <c r="BI64" s="46">
        <f t="shared" si="6"/>
        <v>0.25673352435530084</v>
      </c>
      <c r="BJ64" s="9">
        <f t="shared" si="7"/>
        <v>1315</v>
      </c>
      <c r="BK64" s="45">
        <f t="shared" si="8"/>
        <v>0.13992395437262359</v>
      </c>
      <c r="BL64" s="45">
        <f t="shared" si="9"/>
        <v>3.8022813688212928E-3</v>
      </c>
      <c r="BM64" s="46">
        <f t="shared" si="10"/>
        <v>0.22205323193916349</v>
      </c>
      <c r="BN64" s="49">
        <f t="shared" si="11"/>
        <v>1049.9999999999998</v>
      </c>
      <c r="BO64" s="45">
        <f t="shared" si="12"/>
        <v>8.5714285714285743E-2</v>
      </c>
      <c r="BP64" s="45">
        <f t="shared" si="13"/>
        <v>0.65714285714285725</v>
      </c>
      <c r="BQ64" s="46">
        <f t="shared" si="14"/>
        <v>0.25238095238095243</v>
      </c>
      <c r="BR64" s="9">
        <f t="shared" si="15"/>
        <v>586</v>
      </c>
      <c r="BS64" s="45">
        <f t="shared" si="16"/>
        <v>0.1621160409556314</v>
      </c>
      <c r="BT64" s="45">
        <f t="shared" si="17"/>
        <v>0.52559726962457343</v>
      </c>
      <c r="BU64" s="46">
        <f t="shared" si="18"/>
        <v>0.363481228668942</v>
      </c>
      <c r="BV64" s="9">
        <f t="shared" si="19"/>
        <v>328</v>
      </c>
      <c r="BW64" s="45">
        <f t="shared" si="20"/>
        <v>0.14329268292682926</v>
      </c>
      <c r="BX64" s="45">
        <f t="shared" si="21"/>
        <v>0.5</v>
      </c>
      <c r="BY64" s="46">
        <f t="shared" si="22"/>
        <v>0.36280487804878048</v>
      </c>
      <c r="BZ64" s="9">
        <f t="shared" si="23"/>
        <v>213</v>
      </c>
      <c r="CA64" s="45">
        <f t="shared" si="24"/>
        <v>0.363481228668942</v>
      </c>
      <c r="CB64" s="45">
        <f t="shared" si="25"/>
        <v>9.8591549295774641E-2</v>
      </c>
      <c r="CC64" s="45">
        <f t="shared" si="26"/>
        <v>0.52112676056338025</v>
      </c>
      <c r="CD64" s="46">
        <f t="shared" si="27"/>
        <v>0.38967136150234744</v>
      </c>
    </row>
    <row r="65" spans="1:82" x14ac:dyDescent="0.3">
      <c r="A65" s="43"/>
      <c r="B65" s="41">
        <v>65</v>
      </c>
      <c r="C65" s="41">
        <v>2498</v>
      </c>
      <c r="D65" s="41">
        <v>917</v>
      </c>
      <c r="E65" s="41">
        <v>243</v>
      </c>
      <c r="F65" s="41">
        <v>52</v>
      </c>
      <c r="G65" s="41">
        <v>7</v>
      </c>
      <c r="H65" s="41">
        <v>1236</v>
      </c>
      <c r="I65" s="41">
        <v>25</v>
      </c>
      <c r="J65" s="41">
        <v>3</v>
      </c>
      <c r="K65" s="41">
        <v>15</v>
      </c>
      <c r="L65" s="41">
        <v>1779</v>
      </c>
      <c r="M65" s="41">
        <v>571</v>
      </c>
      <c r="N65" s="41">
        <v>207</v>
      </c>
      <c r="O65" s="41">
        <v>34</v>
      </c>
      <c r="P65" s="41">
        <v>6</v>
      </c>
      <c r="Q65" s="41">
        <v>934</v>
      </c>
      <c r="R65" s="41">
        <v>17</v>
      </c>
      <c r="S65" s="41">
        <v>1</v>
      </c>
      <c r="T65" s="41">
        <v>9</v>
      </c>
      <c r="U65" s="41">
        <v>1580.0000000000002</v>
      </c>
      <c r="V65" s="41">
        <v>204.99999999999997</v>
      </c>
      <c r="W65" s="41">
        <v>355</v>
      </c>
      <c r="X65" s="41">
        <v>40</v>
      </c>
      <c r="Y65" s="41">
        <v>975.00000000000023</v>
      </c>
      <c r="Z65" s="41">
        <v>0</v>
      </c>
      <c r="AA65" s="41">
        <v>676</v>
      </c>
      <c r="AB65" s="41">
        <v>152</v>
      </c>
      <c r="AC65" s="41">
        <v>363</v>
      </c>
      <c r="AD65" s="41">
        <v>310</v>
      </c>
      <c r="AE65" s="41">
        <v>18</v>
      </c>
      <c r="AF65" s="41">
        <v>26</v>
      </c>
      <c r="AG65" s="41">
        <v>2</v>
      </c>
      <c r="AH65" s="41">
        <v>7</v>
      </c>
      <c r="AI65" s="41">
        <v>0</v>
      </c>
      <c r="AJ65" s="41">
        <v>350</v>
      </c>
      <c r="AK65" s="41">
        <v>77</v>
      </c>
      <c r="AL65" s="41">
        <v>184</v>
      </c>
      <c r="AM65" s="41">
        <v>161</v>
      </c>
      <c r="AN65" s="41">
        <v>8</v>
      </c>
      <c r="AO65" s="41">
        <v>12</v>
      </c>
      <c r="AP65" s="41">
        <v>2</v>
      </c>
      <c r="AQ65" s="41">
        <v>1</v>
      </c>
      <c r="AR65" s="41">
        <v>0</v>
      </c>
      <c r="AS65" s="41">
        <v>230</v>
      </c>
      <c r="AT65" s="41">
        <v>33</v>
      </c>
      <c r="AU65" s="41">
        <v>152</v>
      </c>
      <c r="AV65" s="41">
        <v>138</v>
      </c>
      <c r="AW65" s="41">
        <v>8</v>
      </c>
      <c r="AX65" s="41">
        <v>6</v>
      </c>
      <c r="AY65" s="41">
        <v>0</v>
      </c>
      <c r="AZ65" s="41">
        <v>0</v>
      </c>
      <c r="BA65" s="41">
        <v>0</v>
      </c>
      <c r="BB65" s="41" t="s">
        <v>89</v>
      </c>
      <c r="BF65" s="9">
        <f t="shared" si="3"/>
        <v>2498</v>
      </c>
      <c r="BG65" s="45">
        <f t="shared" si="4"/>
        <v>9.7277822257806248E-2</v>
      </c>
      <c r="BH65" s="45">
        <f t="shared" si="5"/>
        <v>0.49479583666933546</v>
      </c>
      <c r="BI65" s="46">
        <f t="shared" si="6"/>
        <v>0.36709367493995199</v>
      </c>
      <c r="BJ65" s="9">
        <f t="shared" si="7"/>
        <v>1779</v>
      </c>
      <c r="BK65" s="45">
        <f t="shared" si="8"/>
        <v>0.1163575042158516</v>
      </c>
      <c r="BL65" s="45">
        <f t="shared" si="9"/>
        <v>3.3726812816188868E-3</v>
      </c>
      <c r="BM65" s="46">
        <f t="shared" si="10"/>
        <v>0.32096683530073072</v>
      </c>
      <c r="BN65" s="49">
        <f t="shared" si="11"/>
        <v>1580.0000000000002</v>
      </c>
      <c r="BO65" s="45">
        <f t="shared" si="12"/>
        <v>0.22468354430379744</v>
      </c>
      <c r="BP65" s="45">
        <f t="shared" si="13"/>
        <v>0.61708860759493678</v>
      </c>
      <c r="BQ65" s="46">
        <f t="shared" si="14"/>
        <v>0.12974683544303794</v>
      </c>
      <c r="BR65" s="9">
        <f t="shared" si="15"/>
        <v>676</v>
      </c>
      <c r="BS65" s="45">
        <f t="shared" si="16"/>
        <v>0.22485207100591717</v>
      </c>
      <c r="BT65" s="45">
        <f t="shared" si="17"/>
        <v>0.53698224852071008</v>
      </c>
      <c r="BU65" s="46">
        <f t="shared" si="18"/>
        <v>0.45857988165680474</v>
      </c>
      <c r="BV65" s="9">
        <f t="shared" si="19"/>
        <v>350</v>
      </c>
      <c r="BW65" s="45">
        <f t="shared" si="20"/>
        <v>0.22</v>
      </c>
      <c r="BX65" s="45">
        <f t="shared" si="21"/>
        <v>0.52571428571428569</v>
      </c>
      <c r="BY65" s="46">
        <f t="shared" si="22"/>
        <v>0.46</v>
      </c>
      <c r="BZ65" s="9">
        <f t="shared" si="23"/>
        <v>230</v>
      </c>
      <c r="CA65" s="45">
        <f t="shared" si="24"/>
        <v>0.34023668639053256</v>
      </c>
      <c r="CB65" s="45">
        <f t="shared" si="25"/>
        <v>0.14347826086956522</v>
      </c>
      <c r="CC65" s="45">
        <f t="shared" si="26"/>
        <v>0.66086956521739126</v>
      </c>
      <c r="CD65" s="46">
        <f t="shared" si="27"/>
        <v>0.6</v>
      </c>
    </row>
    <row r="66" spans="1:82" x14ac:dyDescent="0.3">
      <c r="A66" s="43"/>
      <c r="B66" s="41">
        <v>66</v>
      </c>
      <c r="C66" s="41">
        <v>1589</v>
      </c>
      <c r="D66" s="41">
        <v>254</v>
      </c>
      <c r="E66" s="41">
        <v>219</v>
      </c>
      <c r="F66" s="41">
        <v>16</v>
      </c>
      <c r="G66" s="41">
        <v>8</v>
      </c>
      <c r="H66" s="41">
        <v>1080</v>
      </c>
      <c r="I66" s="41">
        <v>5</v>
      </c>
      <c r="J66" s="41">
        <v>2</v>
      </c>
      <c r="K66" s="41">
        <v>5</v>
      </c>
      <c r="L66" s="41">
        <v>1280</v>
      </c>
      <c r="M66" s="41">
        <v>182</v>
      </c>
      <c r="N66" s="41">
        <v>201</v>
      </c>
      <c r="O66" s="41">
        <v>16</v>
      </c>
      <c r="P66" s="41">
        <v>6</v>
      </c>
      <c r="Q66" s="41">
        <v>866</v>
      </c>
      <c r="R66" s="41">
        <v>3</v>
      </c>
      <c r="S66" s="41">
        <v>2</v>
      </c>
      <c r="T66" s="41">
        <v>4</v>
      </c>
      <c r="U66" s="41">
        <v>560</v>
      </c>
      <c r="V66" s="41">
        <v>70</v>
      </c>
      <c r="W66" s="41">
        <v>74.999999999999986</v>
      </c>
      <c r="X66" s="41">
        <v>50</v>
      </c>
      <c r="Y66" s="41">
        <v>355</v>
      </c>
      <c r="Z66" s="41">
        <v>10</v>
      </c>
      <c r="AA66" s="41">
        <v>550</v>
      </c>
      <c r="AB66" s="41">
        <v>73</v>
      </c>
      <c r="AC66" s="41">
        <v>271</v>
      </c>
      <c r="AD66" s="41">
        <v>158</v>
      </c>
      <c r="AE66" s="41">
        <v>35</v>
      </c>
      <c r="AF66" s="41">
        <v>66</v>
      </c>
      <c r="AG66" s="41">
        <v>4</v>
      </c>
      <c r="AH66" s="41">
        <v>4</v>
      </c>
      <c r="AI66" s="41">
        <v>4</v>
      </c>
      <c r="AJ66" s="41">
        <v>299</v>
      </c>
      <c r="AK66" s="41">
        <v>39</v>
      </c>
      <c r="AL66" s="41">
        <v>131</v>
      </c>
      <c r="AM66" s="41">
        <v>76</v>
      </c>
      <c r="AN66" s="41">
        <v>21</v>
      </c>
      <c r="AO66" s="41">
        <v>26</v>
      </c>
      <c r="AP66" s="41">
        <v>3</v>
      </c>
      <c r="AQ66" s="41">
        <v>2</v>
      </c>
      <c r="AR66" s="41">
        <v>3</v>
      </c>
      <c r="AS66" s="41">
        <v>186</v>
      </c>
      <c r="AT66" s="41">
        <v>19</v>
      </c>
      <c r="AU66" s="41">
        <v>89</v>
      </c>
      <c r="AV66" s="41">
        <v>50</v>
      </c>
      <c r="AW66" s="41">
        <v>19</v>
      </c>
      <c r="AX66" s="41">
        <v>15</v>
      </c>
      <c r="AY66" s="41">
        <v>1</v>
      </c>
      <c r="AZ66" s="41">
        <v>1</v>
      </c>
      <c r="BA66" s="41">
        <v>3</v>
      </c>
      <c r="BB66" s="41" t="s">
        <v>90</v>
      </c>
      <c r="BF66" s="9">
        <f t="shared" si="3"/>
        <v>1589</v>
      </c>
      <c r="BG66" s="45">
        <f t="shared" si="4"/>
        <v>0.13782252989301447</v>
      </c>
      <c r="BH66" s="45">
        <f t="shared" si="5"/>
        <v>0.67967275015733164</v>
      </c>
      <c r="BI66" s="46">
        <f t="shared" si="6"/>
        <v>0.15984896161107615</v>
      </c>
      <c r="BJ66" s="9">
        <f t="shared" si="7"/>
        <v>1280</v>
      </c>
      <c r="BK66" s="45">
        <f t="shared" si="8"/>
        <v>0.15703125000000001</v>
      </c>
      <c r="BL66" s="45">
        <f t="shared" si="9"/>
        <v>4.6874999999999998E-3</v>
      </c>
      <c r="BM66" s="46">
        <f t="shared" si="10"/>
        <v>0.14218749999999999</v>
      </c>
      <c r="BN66" s="49">
        <f t="shared" si="11"/>
        <v>560</v>
      </c>
      <c r="BO66" s="45">
        <f t="shared" si="12"/>
        <v>0.1339285714285714</v>
      </c>
      <c r="BP66" s="45">
        <f t="shared" si="13"/>
        <v>0.6339285714285714</v>
      </c>
      <c r="BQ66" s="46">
        <f t="shared" si="14"/>
        <v>0.125</v>
      </c>
      <c r="BR66" s="9">
        <f t="shared" si="15"/>
        <v>550</v>
      </c>
      <c r="BS66" s="45">
        <f t="shared" si="16"/>
        <v>0.13272727272727272</v>
      </c>
      <c r="BT66" s="45">
        <f t="shared" si="17"/>
        <v>0.49272727272727274</v>
      </c>
      <c r="BU66" s="46">
        <f t="shared" si="18"/>
        <v>0.28727272727272729</v>
      </c>
      <c r="BV66" s="9">
        <f t="shared" si="19"/>
        <v>299</v>
      </c>
      <c r="BW66" s="45">
        <f t="shared" si="20"/>
        <v>0.13043478260869565</v>
      </c>
      <c r="BX66" s="45">
        <f t="shared" si="21"/>
        <v>0.43812709030100333</v>
      </c>
      <c r="BY66" s="46">
        <f t="shared" si="22"/>
        <v>0.25418060200668896</v>
      </c>
      <c r="BZ66" s="9">
        <f t="shared" si="23"/>
        <v>186</v>
      </c>
      <c r="CA66" s="45">
        <f t="shared" si="24"/>
        <v>0.33818181818181819</v>
      </c>
      <c r="CB66" s="45">
        <f t="shared" si="25"/>
        <v>0.10215053763440861</v>
      </c>
      <c r="CC66" s="45">
        <f t="shared" si="26"/>
        <v>0.478494623655914</v>
      </c>
      <c r="CD66" s="46">
        <f t="shared" si="27"/>
        <v>0.26881720430107525</v>
      </c>
    </row>
    <row r="67" spans="1:82" x14ac:dyDescent="0.3">
      <c r="A67" s="43"/>
      <c r="B67" s="41">
        <v>67</v>
      </c>
      <c r="C67" s="41">
        <v>1699</v>
      </c>
      <c r="D67" s="41">
        <v>579</v>
      </c>
      <c r="E67" s="41">
        <v>160</v>
      </c>
      <c r="F67" s="41">
        <v>23</v>
      </c>
      <c r="G67" s="41">
        <v>2</v>
      </c>
      <c r="H67" s="41">
        <v>919</v>
      </c>
      <c r="I67" s="41">
        <v>6</v>
      </c>
      <c r="J67" s="41">
        <v>1</v>
      </c>
      <c r="K67" s="41">
        <v>9</v>
      </c>
      <c r="L67" s="41">
        <v>1162</v>
      </c>
      <c r="M67" s="41">
        <v>330</v>
      </c>
      <c r="N67" s="41">
        <v>137</v>
      </c>
      <c r="O67" s="41">
        <v>14</v>
      </c>
      <c r="P67" s="41">
        <v>1</v>
      </c>
      <c r="Q67" s="41">
        <v>669</v>
      </c>
      <c r="R67" s="41">
        <v>3</v>
      </c>
      <c r="S67" s="41">
        <v>0</v>
      </c>
      <c r="T67" s="41">
        <v>8</v>
      </c>
      <c r="U67" s="41">
        <v>805</v>
      </c>
      <c r="V67" s="41">
        <v>145</v>
      </c>
      <c r="W67" s="41">
        <v>125</v>
      </c>
      <c r="X67" s="41">
        <v>0</v>
      </c>
      <c r="Y67" s="41">
        <v>500</v>
      </c>
      <c r="Z67" s="41">
        <v>40</v>
      </c>
      <c r="AA67" s="41">
        <v>499</v>
      </c>
      <c r="AB67" s="41">
        <v>62</v>
      </c>
      <c r="AC67" s="41">
        <v>298</v>
      </c>
      <c r="AD67" s="41">
        <v>267</v>
      </c>
      <c r="AE67" s="41">
        <v>21</v>
      </c>
      <c r="AF67" s="41">
        <v>6</v>
      </c>
      <c r="AG67" s="41">
        <v>1</v>
      </c>
      <c r="AH67" s="41">
        <v>3</v>
      </c>
      <c r="AI67" s="41">
        <v>0</v>
      </c>
      <c r="AJ67" s="41">
        <v>296</v>
      </c>
      <c r="AK67" s="41">
        <v>33</v>
      </c>
      <c r="AL67" s="41">
        <v>160</v>
      </c>
      <c r="AM67" s="41">
        <v>145</v>
      </c>
      <c r="AN67" s="41">
        <v>9</v>
      </c>
      <c r="AO67" s="41">
        <v>3</v>
      </c>
      <c r="AP67" s="41">
        <v>0</v>
      </c>
      <c r="AQ67" s="41">
        <v>3</v>
      </c>
      <c r="AR67" s="41">
        <v>0</v>
      </c>
      <c r="AS67" s="41">
        <v>192</v>
      </c>
      <c r="AT67" s="41">
        <v>11</v>
      </c>
      <c r="AU67" s="41">
        <v>117</v>
      </c>
      <c r="AV67" s="41">
        <v>110</v>
      </c>
      <c r="AW67" s="41">
        <v>5</v>
      </c>
      <c r="AX67" s="41">
        <v>2</v>
      </c>
      <c r="AY67" s="41">
        <v>0</v>
      </c>
      <c r="AZ67" s="41">
        <v>0</v>
      </c>
      <c r="BA67" s="41">
        <v>0</v>
      </c>
      <c r="BB67" s="41" t="s">
        <v>91</v>
      </c>
      <c r="BF67" s="9">
        <f t="shared" ref="BF67:BF108" si="28">C67</f>
        <v>1699</v>
      </c>
      <c r="BG67" s="45">
        <f t="shared" ref="BG67:BG108" si="29">E67/$C67</f>
        <v>9.4173042966450848E-2</v>
      </c>
      <c r="BH67" s="45">
        <f t="shared" ref="BH67:BH108" si="30">H67/$C67</f>
        <v>0.54090641553855212</v>
      </c>
      <c r="BI67" s="46">
        <f t="shared" ref="BI67:BI108" si="31">D67/$C67</f>
        <v>0.34078869923484401</v>
      </c>
      <c r="BJ67" s="9">
        <f t="shared" ref="BJ67:BJ108" si="32">L67</f>
        <v>1162</v>
      </c>
      <c r="BK67" s="45">
        <f t="shared" ref="BK67:BK108" si="33">N67/$L67</f>
        <v>0.11790017211703958</v>
      </c>
      <c r="BL67" s="45">
        <f t="shared" ref="BL67:BL108" si="34">P67/$L67</f>
        <v>8.6058519793459555E-4</v>
      </c>
      <c r="BM67" s="46">
        <f t="shared" ref="BM67:BM108" si="35">M67/$L67</f>
        <v>0.28399311531841653</v>
      </c>
      <c r="BN67" s="49">
        <f t="shared" ref="BN67:BN108" si="36">U67</f>
        <v>805</v>
      </c>
      <c r="BO67" s="45">
        <f t="shared" ref="BO67:BO108" si="37">W67/$U67</f>
        <v>0.15527950310559005</v>
      </c>
      <c r="BP67" s="45">
        <f t="shared" ref="BP67:BP108" si="38">Y67/$U67</f>
        <v>0.6211180124223602</v>
      </c>
      <c r="BQ67" s="46">
        <f t="shared" ref="BQ67:BQ108" si="39">V67/$U67</f>
        <v>0.18012422360248448</v>
      </c>
      <c r="BR67" s="9">
        <f t="shared" ref="BR67:BR108" si="40">AA67</f>
        <v>499</v>
      </c>
      <c r="BS67" s="45">
        <f t="shared" ref="BS67:BS108" si="41">AB67/$AA67</f>
        <v>0.12424849699398798</v>
      </c>
      <c r="BT67" s="45">
        <f t="shared" ref="BT67:BT108" si="42">AC67/$AA67</f>
        <v>0.59719438877755515</v>
      </c>
      <c r="BU67" s="46">
        <f t="shared" ref="BU67:BU108" si="43">AD67/$AA67</f>
        <v>0.5350701402805611</v>
      </c>
      <c r="BV67" s="9">
        <f t="shared" ref="BV67:BV108" si="44">AJ67</f>
        <v>296</v>
      </c>
      <c r="BW67" s="45">
        <f t="shared" ref="BW67:BW108" si="45">AK67/$AJ67</f>
        <v>0.11148648648648649</v>
      </c>
      <c r="BX67" s="45">
        <f t="shared" ref="BX67:BX108" si="46">AL67/$AJ67</f>
        <v>0.54054054054054057</v>
      </c>
      <c r="BY67" s="46">
        <f t="shared" ref="BY67:BY108" si="47">AM67/$AJ67</f>
        <v>0.48986486486486486</v>
      </c>
      <c r="BZ67" s="9">
        <f t="shared" ref="BZ67:BZ108" si="48">AS67</f>
        <v>192</v>
      </c>
      <c r="CA67" s="45">
        <f t="shared" ref="CA67:CA108" si="49">AS67/$AA67</f>
        <v>0.38476953907815631</v>
      </c>
      <c r="CB67" s="45">
        <f t="shared" ref="CB67:CB108" si="50">AT67/$AS67</f>
        <v>5.7291666666666664E-2</v>
      </c>
      <c r="CC67" s="45">
        <f t="shared" ref="CC67:CC108" si="51">AU67/$AS67</f>
        <v>0.609375</v>
      </c>
      <c r="CD67" s="46">
        <f t="shared" ref="CD67:CD108" si="52">AV67/$AS67</f>
        <v>0.57291666666666663</v>
      </c>
    </row>
    <row r="68" spans="1:82" x14ac:dyDescent="0.3">
      <c r="A68" s="43"/>
      <c r="B68" s="41">
        <v>68</v>
      </c>
      <c r="C68" s="41">
        <v>1418</v>
      </c>
      <c r="D68" s="41">
        <v>483</v>
      </c>
      <c r="E68" s="41">
        <v>359</v>
      </c>
      <c r="F68" s="41">
        <v>13</v>
      </c>
      <c r="G68" s="41">
        <v>6</v>
      </c>
      <c r="H68" s="41">
        <v>539</v>
      </c>
      <c r="I68" s="41">
        <v>2</v>
      </c>
      <c r="J68" s="41">
        <v>4</v>
      </c>
      <c r="K68" s="41">
        <v>12</v>
      </c>
      <c r="L68" s="41">
        <v>1095</v>
      </c>
      <c r="M68" s="41">
        <v>322</v>
      </c>
      <c r="N68" s="41">
        <v>316</v>
      </c>
      <c r="O68" s="41">
        <v>12</v>
      </c>
      <c r="P68" s="41">
        <v>4</v>
      </c>
      <c r="Q68" s="41">
        <v>432</v>
      </c>
      <c r="R68" s="41">
        <v>1</v>
      </c>
      <c r="S68" s="41">
        <v>2</v>
      </c>
      <c r="T68" s="41">
        <v>6</v>
      </c>
      <c r="U68" s="41">
        <v>1000</v>
      </c>
      <c r="V68" s="41">
        <v>180</v>
      </c>
      <c r="W68" s="41">
        <v>525</v>
      </c>
      <c r="X68" s="41">
        <v>20</v>
      </c>
      <c r="Y68" s="41">
        <v>275.00000000000006</v>
      </c>
      <c r="Z68" s="41">
        <v>0</v>
      </c>
      <c r="AA68" s="41">
        <v>654</v>
      </c>
      <c r="AB68" s="41">
        <v>141</v>
      </c>
      <c r="AC68" s="41">
        <v>238</v>
      </c>
      <c r="AD68" s="41">
        <v>210</v>
      </c>
      <c r="AE68" s="41">
        <v>12</v>
      </c>
      <c r="AF68" s="41">
        <v>6</v>
      </c>
      <c r="AG68" s="41">
        <v>3</v>
      </c>
      <c r="AH68" s="41">
        <v>6</v>
      </c>
      <c r="AI68" s="41">
        <v>1</v>
      </c>
      <c r="AJ68" s="41">
        <v>429</v>
      </c>
      <c r="AK68" s="41">
        <v>80</v>
      </c>
      <c r="AL68" s="41">
        <v>139</v>
      </c>
      <c r="AM68" s="41">
        <v>119</v>
      </c>
      <c r="AN68" s="41">
        <v>8</v>
      </c>
      <c r="AO68" s="41">
        <v>3</v>
      </c>
      <c r="AP68" s="41">
        <v>3</v>
      </c>
      <c r="AQ68" s="41">
        <v>5</v>
      </c>
      <c r="AR68" s="41">
        <v>1</v>
      </c>
      <c r="AS68" s="41">
        <v>251</v>
      </c>
      <c r="AT68" s="41">
        <v>35</v>
      </c>
      <c r="AU68" s="41">
        <v>97</v>
      </c>
      <c r="AV68" s="41">
        <v>88</v>
      </c>
      <c r="AW68" s="41">
        <v>4</v>
      </c>
      <c r="AX68" s="41">
        <v>2</v>
      </c>
      <c r="AY68" s="41">
        <v>2</v>
      </c>
      <c r="AZ68" s="41">
        <v>0</v>
      </c>
      <c r="BA68" s="41">
        <v>1</v>
      </c>
      <c r="BB68" s="41" t="s">
        <v>92</v>
      </c>
      <c r="BF68" s="9">
        <f t="shared" si="28"/>
        <v>1418</v>
      </c>
      <c r="BG68" s="45">
        <f t="shared" si="29"/>
        <v>0.25317348377997179</v>
      </c>
      <c r="BH68" s="45">
        <f t="shared" si="30"/>
        <v>0.38011283497884346</v>
      </c>
      <c r="BI68" s="46">
        <f t="shared" si="31"/>
        <v>0.34062059238363895</v>
      </c>
      <c r="BJ68" s="9">
        <f t="shared" si="32"/>
        <v>1095</v>
      </c>
      <c r="BK68" s="45">
        <f t="shared" si="33"/>
        <v>0.28858447488584477</v>
      </c>
      <c r="BL68" s="45">
        <f t="shared" si="34"/>
        <v>3.6529680365296802E-3</v>
      </c>
      <c r="BM68" s="46">
        <f t="shared" si="35"/>
        <v>0.29406392694063926</v>
      </c>
      <c r="BN68" s="49">
        <f t="shared" si="36"/>
        <v>1000</v>
      </c>
      <c r="BO68" s="45">
        <f t="shared" si="37"/>
        <v>0.52500000000000002</v>
      </c>
      <c r="BP68" s="45">
        <f t="shared" si="38"/>
        <v>0.27500000000000008</v>
      </c>
      <c r="BQ68" s="46">
        <f t="shared" si="39"/>
        <v>0.18</v>
      </c>
      <c r="BR68" s="9">
        <f t="shared" si="40"/>
        <v>654</v>
      </c>
      <c r="BS68" s="45">
        <f t="shared" si="41"/>
        <v>0.21559633027522937</v>
      </c>
      <c r="BT68" s="45">
        <f t="shared" si="42"/>
        <v>0.36391437308868502</v>
      </c>
      <c r="BU68" s="46">
        <f t="shared" si="43"/>
        <v>0.32110091743119268</v>
      </c>
      <c r="BV68" s="9">
        <f t="shared" si="44"/>
        <v>429</v>
      </c>
      <c r="BW68" s="45">
        <f t="shared" si="45"/>
        <v>0.18648018648018649</v>
      </c>
      <c r="BX68" s="45">
        <f t="shared" si="46"/>
        <v>0.32400932400932403</v>
      </c>
      <c r="BY68" s="46">
        <f t="shared" si="47"/>
        <v>0.27738927738927738</v>
      </c>
      <c r="BZ68" s="9">
        <f t="shared" si="48"/>
        <v>251</v>
      </c>
      <c r="CA68" s="45">
        <f t="shared" si="49"/>
        <v>0.38379204892966362</v>
      </c>
      <c r="CB68" s="45">
        <f t="shared" si="50"/>
        <v>0.1394422310756972</v>
      </c>
      <c r="CC68" s="45">
        <f t="shared" si="51"/>
        <v>0.38645418326693226</v>
      </c>
      <c r="CD68" s="46">
        <f t="shared" si="52"/>
        <v>0.35059760956175301</v>
      </c>
    </row>
    <row r="69" spans="1:82" x14ac:dyDescent="0.3">
      <c r="A69" s="43"/>
      <c r="B69" s="41">
        <v>69</v>
      </c>
      <c r="C69" s="41">
        <v>1372</v>
      </c>
      <c r="D69" s="41">
        <v>307</v>
      </c>
      <c r="E69" s="41">
        <v>195</v>
      </c>
      <c r="F69" s="41">
        <v>3</v>
      </c>
      <c r="G69" s="41">
        <v>4</v>
      </c>
      <c r="H69" s="41">
        <v>847</v>
      </c>
      <c r="I69" s="41">
        <v>9</v>
      </c>
      <c r="J69" s="41">
        <v>0</v>
      </c>
      <c r="K69" s="41">
        <v>7</v>
      </c>
      <c r="L69" s="41">
        <v>1053</v>
      </c>
      <c r="M69" s="41">
        <v>208</v>
      </c>
      <c r="N69" s="41">
        <v>174</v>
      </c>
      <c r="O69" s="41">
        <v>3</v>
      </c>
      <c r="P69" s="41">
        <v>4</v>
      </c>
      <c r="Q69" s="41">
        <v>652</v>
      </c>
      <c r="R69" s="41">
        <v>7</v>
      </c>
      <c r="S69" s="41">
        <v>0</v>
      </c>
      <c r="T69" s="41">
        <v>5</v>
      </c>
      <c r="U69" s="41">
        <v>970</v>
      </c>
      <c r="V69" s="41">
        <v>59.999999999999993</v>
      </c>
      <c r="W69" s="41">
        <v>160</v>
      </c>
      <c r="X69" s="41">
        <v>10</v>
      </c>
      <c r="Y69" s="41">
        <v>734.99999999999977</v>
      </c>
      <c r="Z69" s="41">
        <v>4</v>
      </c>
      <c r="AA69" s="41">
        <v>591</v>
      </c>
      <c r="AB69" s="41">
        <v>80</v>
      </c>
      <c r="AC69" s="41">
        <v>361</v>
      </c>
      <c r="AD69" s="41">
        <v>336</v>
      </c>
      <c r="AE69" s="41">
        <v>15</v>
      </c>
      <c r="AF69" s="41">
        <v>3</v>
      </c>
      <c r="AG69" s="41">
        <v>1</v>
      </c>
      <c r="AH69" s="41">
        <v>5</v>
      </c>
      <c r="AI69" s="41">
        <v>1</v>
      </c>
      <c r="AJ69" s="41">
        <v>368</v>
      </c>
      <c r="AK69" s="41">
        <v>53</v>
      </c>
      <c r="AL69" s="41">
        <v>206</v>
      </c>
      <c r="AM69" s="41">
        <v>194</v>
      </c>
      <c r="AN69" s="41">
        <v>9</v>
      </c>
      <c r="AO69" s="41">
        <v>0</v>
      </c>
      <c r="AP69" s="41">
        <v>1</v>
      </c>
      <c r="AQ69" s="41">
        <v>2</v>
      </c>
      <c r="AR69" s="41">
        <v>0</v>
      </c>
      <c r="AS69" s="41">
        <v>261</v>
      </c>
      <c r="AT69" s="41">
        <v>26</v>
      </c>
      <c r="AU69" s="41">
        <v>164</v>
      </c>
      <c r="AV69" s="41">
        <v>154</v>
      </c>
      <c r="AW69" s="41">
        <v>7</v>
      </c>
      <c r="AX69" s="41">
        <v>0</v>
      </c>
      <c r="AY69" s="41">
        <v>0</v>
      </c>
      <c r="AZ69" s="41">
        <v>3</v>
      </c>
      <c r="BA69" s="41">
        <v>0</v>
      </c>
      <c r="BB69" s="41" t="s">
        <v>93</v>
      </c>
      <c r="BF69" s="9">
        <f t="shared" si="28"/>
        <v>1372</v>
      </c>
      <c r="BG69" s="45">
        <f t="shared" si="29"/>
        <v>0.14212827988338192</v>
      </c>
      <c r="BH69" s="45">
        <f t="shared" si="30"/>
        <v>0.61734693877551017</v>
      </c>
      <c r="BI69" s="46">
        <f t="shared" si="31"/>
        <v>0.22376093294460642</v>
      </c>
      <c r="BJ69" s="9">
        <f t="shared" si="32"/>
        <v>1053</v>
      </c>
      <c r="BK69" s="45">
        <f t="shared" si="33"/>
        <v>0.16524216524216523</v>
      </c>
      <c r="BL69" s="45">
        <f t="shared" si="34"/>
        <v>3.7986704653371322E-3</v>
      </c>
      <c r="BM69" s="46">
        <f t="shared" si="35"/>
        <v>0.19753086419753085</v>
      </c>
      <c r="BN69" s="49">
        <f t="shared" si="36"/>
        <v>970</v>
      </c>
      <c r="BO69" s="45">
        <f t="shared" si="37"/>
        <v>0.16494845360824742</v>
      </c>
      <c r="BP69" s="45">
        <f t="shared" si="38"/>
        <v>0.75773195876288635</v>
      </c>
      <c r="BQ69" s="46">
        <f t="shared" si="39"/>
        <v>6.1855670103092779E-2</v>
      </c>
      <c r="BR69" s="9">
        <f t="shared" si="40"/>
        <v>591</v>
      </c>
      <c r="BS69" s="45">
        <f t="shared" si="41"/>
        <v>0.13536379018612521</v>
      </c>
      <c r="BT69" s="45">
        <f t="shared" si="42"/>
        <v>0.61082910321489003</v>
      </c>
      <c r="BU69" s="46">
        <f t="shared" si="43"/>
        <v>0.56852791878172593</v>
      </c>
      <c r="BV69" s="9">
        <f t="shared" si="44"/>
        <v>368</v>
      </c>
      <c r="BW69" s="45">
        <f t="shared" si="45"/>
        <v>0.14402173913043478</v>
      </c>
      <c r="BX69" s="45">
        <f t="shared" si="46"/>
        <v>0.55978260869565222</v>
      </c>
      <c r="BY69" s="46">
        <f t="shared" si="47"/>
        <v>0.52717391304347827</v>
      </c>
      <c r="BZ69" s="9">
        <f t="shared" si="48"/>
        <v>261</v>
      </c>
      <c r="CA69" s="45">
        <f t="shared" si="49"/>
        <v>0.44162436548223349</v>
      </c>
      <c r="CB69" s="45">
        <f t="shared" si="50"/>
        <v>9.9616858237547887E-2</v>
      </c>
      <c r="CC69" s="45">
        <f t="shared" si="51"/>
        <v>0.62835249042145591</v>
      </c>
      <c r="CD69" s="46">
        <f t="shared" si="52"/>
        <v>0.59003831417624519</v>
      </c>
    </row>
    <row r="70" spans="1:82" x14ac:dyDescent="0.3">
      <c r="A70" s="43"/>
      <c r="B70" s="41">
        <v>70</v>
      </c>
      <c r="C70" s="41">
        <v>1062</v>
      </c>
      <c r="D70" s="41">
        <v>416</v>
      </c>
      <c r="E70" s="41">
        <v>113</v>
      </c>
      <c r="F70" s="41">
        <v>19</v>
      </c>
      <c r="G70" s="41">
        <v>1</v>
      </c>
      <c r="H70" s="41">
        <v>484</v>
      </c>
      <c r="I70" s="41">
        <v>25</v>
      </c>
      <c r="J70" s="41">
        <v>2</v>
      </c>
      <c r="K70" s="41">
        <v>2</v>
      </c>
      <c r="L70" s="41">
        <v>703</v>
      </c>
      <c r="M70" s="41">
        <v>240</v>
      </c>
      <c r="N70" s="41">
        <v>87</v>
      </c>
      <c r="O70" s="41">
        <v>10</v>
      </c>
      <c r="P70" s="41">
        <v>1</v>
      </c>
      <c r="Q70" s="41">
        <v>344</v>
      </c>
      <c r="R70" s="41">
        <v>19</v>
      </c>
      <c r="S70" s="41">
        <v>1</v>
      </c>
      <c r="T70" s="41">
        <v>1</v>
      </c>
      <c r="U70" s="41">
        <v>290</v>
      </c>
      <c r="V70" s="41">
        <v>20</v>
      </c>
      <c r="W70" s="41">
        <v>25</v>
      </c>
      <c r="X70" s="41">
        <v>0</v>
      </c>
      <c r="Y70" s="41">
        <v>245.00000000000003</v>
      </c>
      <c r="Z70" s="41">
        <v>0</v>
      </c>
      <c r="AA70" s="41">
        <v>265</v>
      </c>
      <c r="AB70" s="41">
        <v>61</v>
      </c>
      <c r="AC70" s="41">
        <v>131</v>
      </c>
      <c r="AD70" s="41">
        <v>111</v>
      </c>
      <c r="AE70" s="41">
        <v>14</v>
      </c>
      <c r="AF70" s="41">
        <v>4</v>
      </c>
      <c r="AG70" s="41">
        <v>0</v>
      </c>
      <c r="AH70" s="41">
        <v>0</v>
      </c>
      <c r="AI70" s="41">
        <v>2</v>
      </c>
      <c r="AJ70" s="41">
        <v>155</v>
      </c>
      <c r="AK70" s="41">
        <v>30</v>
      </c>
      <c r="AL70" s="41">
        <v>74</v>
      </c>
      <c r="AM70" s="41">
        <v>62</v>
      </c>
      <c r="AN70" s="41">
        <v>7</v>
      </c>
      <c r="AO70" s="41">
        <v>3</v>
      </c>
      <c r="AP70" s="41">
        <v>0</v>
      </c>
      <c r="AQ70" s="41">
        <v>0</v>
      </c>
      <c r="AR70" s="41">
        <v>2</v>
      </c>
      <c r="AS70" s="41">
        <v>87</v>
      </c>
      <c r="AT70" s="41">
        <v>7</v>
      </c>
      <c r="AU70" s="41">
        <v>51</v>
      </c>
      <c r="AV70" s="41">
        <v>43</v>
      </c>
      <c r="AW70" s="41">
        <v>6</v>
      </c>
      <c r="AX70" s="41">
        <v>2</v>
      </c>
      <c r="AY70" s="41">
        <v>0</v>
      </c>
      <c r="AZ70" s="41">
        <v>0</v>
      </c>
      <c r="BA70" s="41">
        <v>0</v>
      </c>
      <c r="BB70" s="41" t="s">
        <v>94</v>
      </c>
      <c r="BF70" s="9">
        <f t="shared" si="28"/>
        <v>1062</v>
      </c>
      <c r="BG70" s="45">
        <f t="shared" si="29"/>
        <v>0.1064030131826742</v>
      </c>
      <c r="BH70" s="45">
        <f t="shared" si="30"/>
        <v>0.45574387947269301</v>
      </c>
      <c r="BI70" s="46">
        <f t="shared" si="31"/>
        <v>0.39171374764595102</v>
      </c>
      <c r="BJ70" s="9">
        <f t="shared" si="32"/>
        <v>703</v>
      </c>
      <c r="BK70" s="45">
        <f t="shared" si="33"/>
        <v>0.12375533428165007</v>
      </c>
      <c r="BL70" s="45">
        <f t="shared" si="34"/>
        <v>1.4224751066856331E-3</v>
      </c>
      <c r="BM70" s="46">
        <f t="shared" si="35"/>
        <v>0.3413940256045519</v>
      </c>
      <c r="BN70" s="49">
        <f t="shared" si="36"/>
        <v>290</v>
      </c>
      <c r="BO70" s="45">
        <f t="shared" si="37"/>
        <v>8.6206896551724144E-2</v>
      </c>
      <c r="BP70" s="45">
        <f t="shared" si="38"/>
        <v>0.84482758620689669</v>
      </c>
      <c r="BQ70" s="46">
        <f t="shared" si="39"/>
        <v>6.8965517241379309E-2</v>
      </c>
      <c r="BR70" s="9">
        <f t="shared" si="40"/>
        <v>265</v>
      </c>
      <c r="BS70" s="45">
        <f t="shared" si="41"/>
        <v>0.23018867924528302</v>
      </c>
      <c r="BT70" s="45">
        <f t="shared" si="42"/>
        <v>0.49433962264150944</v>
      </c>
      <c r="BU70" s="46">
        <f t="shared" si="43"/>
        <v>0.4188679245283019</v>
      </c>
      <c r="BV70" s="9">
        <f t="shared" si="44"/>
        <v>155</v>
      </c>
      <c r="BW70" s="45">
        <f t="shared" si="45"/>
        <v>0.19354838709677419</v>
      </c>
      <c r="BX70" s="45">
        <f t="shared" si="46"/>
        <v>0.47741935483870968</v>
      </c>
      <c r="BY70" s="46">
        <f t="shared" si="47"/>
        <v>0.4</v>
      </c>
      <c r="BZ70" s="9">
        <f t="shared" si="48"/>
        <v>87</v>
      </c>
      <c r="CA70" s="45">
        <f t="shared" si="49"/>
        <v>0.32830188679245281</v>
      </c>
      <c r="CB70" s="45">
        <f t="shared" si="50"/>
        <v>8.0459770114942528E-2</v>
      </c>
      <c r="CC70" s="45">
        <f t="shared" si="51"/>
        <v>0.58620689655172409</v>
      </c>
      <c r="CD70" s="46">
        <f t="shared" si="52"/>
        <v>0.4942528735632184</v>
      </c>
    </row>
    <row r="71" spans="1:82" x14ac:dyDescent="0.3">
      <c r="A71" s="43"/>
      <c r="B71" s="41">
        <v>71</v>
      </c>
      <c r="C71" s="41">
        <v>1368</v>
      </c>
      <c r="D71" s="41">
        <v>264</v>
      </c>
      <c r="E71" s="41">
        <v>224</v>
      </c>
      <c r="F71" s="41">
        <v>10</v>
      </c>
      <c r="G71" s="41">
        <v>5</v>
      </c>
      <c r="H71" s="41">
        <v>859</v>
      </c>
      <c r="I71" s="41">
        <v>1</v>
      </c>
      <c r="J71" s="41">
        <v>0</v>
      </c>
      <c r="K71" s="41">
        <v>5</v>
      </c>
      <c r="L71" s="41">
        <v>1039</v>
      </c>
      <c r="M71" s="41">
        <v>186</v>
      </c>
      <c r="N71" s="41">
        <v>195</v>
      </c>
      <c r="O71" s="41">
        <v>10</v>
      </c>
      <c r="P71" s="41">
        <v>5</v>
      </c>
      <c r="Q71" s="41">
        <v>639</v>
      </c>
      <c r="R71" s="41">
        <v>1</v>
      </c>
      <c r="S71" s="41">
        <v>0</v>
      </c>
      <c r="T71" s="41">
        <v>3</v>
      </c>
      <c r="U71" s="41">
        <v>1025</v>
      </c>
      <c r="V71" s="41">
        <v>70</v>
      </c>
      <c r="W71" s="41">
        <v>185</v>
      </c>
      <c r="X71" s="41">
        <v>0</v>
      </c>
      <c r="Y71" s="41">
        <v>434</v>
      </c>
      <c r="Z71" s="41">
        <v>335</v>
      </c>
      <c r="AA71" s="41">
        <v>588</v>
      </c>
      <c r="AB71" s="41">
        <v>73</v>
      </c>
      <c r="AC71" s="41">
        <v>373</v>
      </c>
      <c r="AD71" s="41">
        <v>350</v>
      </c>
      <c r="AE71" s="41">
        <v>15</v>
      </c>
      <c r="AF71" s="41">
        <v>2</v>
      </c>
      <c r="AG71" s="41">
        <v>3</v>
      </c>
      <c r="AH71" s="41">
        <v>3</v>
      </c>
      <c r="AI71" s="41">
        <v>0</v>
      </c>
      <c r="AJ71" s="41">
        <v>391</v>
      </c>
      <c r="AK71" s="41">
        <v>41</v>
      </c>
      <c r="AL71" s="41">
        <v>243</v>
      </c>
      <c r="AM71" s="41">
        <v>227</v>
      </c>
      <c r="AN71" s="41">
        <v>10</v>
      </c>
      <c r="AO71" s="41">
        <v>1</v>
      </c>
      <c r="AP71" s="41">
        <v>3</v>
      </c>
      <c r="AQ71" s="41">
        <v>2</v>
      </c>
      <c r="AR71" s="41">
        <v>0</v>
      </c>
      <c r="AS71" s="41">
        <v>271</v>
      </c>
      <c r="AT71" s="41">
        <v>21</v>
      </c>
      <c r="AU71" s="41">
        <v>186</v>
      </c>
      <c r="AV71" s="41">
        <v>175</v>
      </c>
      <c r="AW71" s="41">
        <v>6</v>
      </c>
      <c r="AX71" s="41">
        <v>1</v>
      </c>
      <c r="AY71" s="41">
        <v>3</v>
      </c>
      <c r="AZ71" s="41">
        <v>1</v>
      </c>
      <c r="BA71" s="41">
        <v>0</v>
      </c>
      <c r="BB71" s="41" t="s">
        <v>95</v>
      </c>
      <c r="BF71" s="9">
        <f t="shared" si="28"/>
        <v>1368</v>
      </c>
      <c r="BG71" s="45">
        <f t="shared" si="29"/>
        <v>0.16374269005847952</v>
      </c>
      <c r="BH71" s="45">
        <f t="shared" si="30"/>
        <v>0.62792397660818711</v>
      </c>
      <c r="BI71" s="46">
        <f t="shared" si="31"/>
        <v>0.19298245614035087</v>
      </c>
      <c r="BJ71" s="9">
        <f t="shared" si="32"/>
        <v>1039</v>
      </c>
      <c r="BK71" s="45">
        <f t="shared" si="33"/>
        <v>0.18768046198267566</v>
      </c>
      <c r="BL71" s="45">
        <f t="shared" si="34"/>
        <v>4.8123195380173241E-3</v>
      </c>
      <c r="BM71" s="46">
        <f t="shared" si="35"/>
        <v>0.17901828681424448</v>
      </c>
      <c r="BN71" s="49">
        <f t="shared" si="36"/>
        <v>1025</v>
      </c>
      <c r="BO71" s="45">
        <f t="shared" si="37"/>
        <v>0.18048780487804877</v>
      </c>
      <c r="BP71" s="45">
        <f t="shared" si="38"/>
        <v>0.42341463414634145</v>
      </c>
      <c r="BQ71" s="46">
        <f t="shared" si="39"/>
        <v>6.8292682926829273E-2</v>
      </c>
      <c r="BR71" s="9">
        <f t="shared" si="40"/>
        <v>588</v>
      </c>
      <c r="BS71" s="45">
        <f t="shared" si="41"/>
        <v>0.12414965986394558</v>
      </c>
      <c r="BT71" s="45">
        <f t="shared" si="42"/>
        <v>0.63435374149659862</v>
      </c>
      <c r="BU71" s="46">
        <f t="shared" si="43"/>
        <v>0.59523809523809523</v>
      </c>
      <c r="BV71" s="9">
        <f t="shared" si="44"/>
        <v>391</v>
      </c>
      <c r="BW71" s="45">
        <f t="shared" si="45"/>
        <v>0.10485933503836317</v>
      </c>
      <c r="BX71" s="45">
        <f t="shared" si="46"/>
        <v>0.62148337595907932</v>
      </c>
      <c r="BY71" s="46">
        <f t="shared" si="47"/>
        <v>0.58056265984654731</v>
      </c>
      <c r="BZ71" s="9">
        <f t="shared" si="48"/>
        <v>271</v>
      </c>
      <c r="CA71" s="45">
        <f t="shared" si="49"/>
        <v>0.46088435374149661</v>
      </c>
      <c r="CB71" s="45">
        <f t="shared" si="50"/>
        <v>7.7490774907749083E-2</v>
      </c>
      <c r="CC71" s="45">
        <f t="shared" si="51"/>
        <v>0.68634686346863472</v>
      </c>
      <c r="CD71" s="46">
        <f t="shared" si="52"/>
        <v>0.64575645756457567</v>
      </c>
    </row>
    <row r="72" spans="1:82" x14ac:dyDescent="0.3">
      <c r="A72" s="43"/>
      <c r="B72" s="41">
        <v>72</v>
      </c>
      <c r="C72" s="41">
        <v>1400</v>
      </c>
      <c r="D72" s="41">
        <v>353</v>
      </c>
      <c r="E72" s="41">
        <v>192</v>
      </c>
      <c r="F72" s="41">
        <v>12</v>
      </c>
      <c r="G72" s="41">
        <v>4</v>
      </c>
      <c r="H72" s="41">
        <v>815</v>
      </c>
      <c r="I72" s="41">
        <v>18</v>
      </c>
      <c r="J72" s="41">
        <v>2</v>
      </c>
      <c r="K72" s="41">
        <v>4</v>
      </c>
      <c r="L72" s="41">
        <v>1072</v>
      </c>
      <c r="M72" s="41">
        <v>237</v>
      </c>
      <c r="N72" s="41">
        <v>161</v>
      </c>
      <c r="O72" s="41">
        <v>11</v>
      </c>
      <c r="P72" s="41">
        <v>3</v>
      </c>
      <c r="Q72" s="41">
        <v>640</v>
      </c>
      <c r="R72" s="41">
        <v>14</v>
      </c>
      <c r="S72" s="41">
        <v>2</v>
      </c>
      <c r="T72" s="41">
        <v>4</v>
      </c>
      <c r="U72" s="41">
        <v>959.99999999999989</v>
      </c>
      <c r="V72" s="41">
        <v>205</v>
      </c>
      <c r="W72" s="41">
        <v>235</v>
      </c>
      <c r="X72" s="41">
        <v>10</v>
      </c>
      <c r="Y72" s="41">
        <v>515</v>
      </c>
      <c r="Z72" s="41">
        <v>0</v>
      </c>
      <c r="AA72" s="41">
        <v>598</v>
      </c>
      <c r="AB72" s="41">
        <v>93</v>
      </c>
      <c r="AC72" s="41">
        <v>352</v>
      </c>
      <c r="AD72" s="41">
        <v>285</v>
      </c>
      <c r="AE72" s="41">
        <v>28</v>
      </c>
      <c r="AF72" s="41">
        <v>1</v>
      </c>
      <c r="AG72" s="41">
        <v>3</v>
      </c>
      <c r="AH72" s="41">
        <v>3</v>
      </c>
      <c r="AI72" s="41">
        <v>32</v>
      </c>
      <c r="AJ72" s="41">
        <v>385</v>
      </c>
      <c r="AK72" s="41">
        <v>58</v>
      </c>
      <c r="AL72" s="41">
        <v>216</v>
      </c>
      <c r="AM72" s="41">
        <v>175</v>
      </c>
      <c r="AN72" s="41">
        <v>18</v>
      </c>
      <c r="AO72" s="41">
        <v>0</v>
      </c>
      <c r="AP72" s="41">
        <v>3</v>
      </c>
      <c r="AQ72" s="41">
        <v>1</v>
      </c>
      <c r="AR72" s="41">
        <v>19</v>
      </c>
      <c r="AS72" s="41">
        <v>274</v>
      </c>
      <c r="AT72" s="41">
        <v>28</v>
      </c>
      <c r="AU72" s="41">
        <v>175</v>
      </c>
      <c r="AV72" s="41">
        <v>149</v>
      </c>
      <c r="AW72" s="41">
        <v>12</v>
      </c>
      <c r="AX72" s="41">
        <v>0</v>
      </c>
      <c r="AY72" s="41">
        <v>3</v>
      </c>
      <c r="AZ72" s="41">
        <v>0</v>
      </c>
      <c r="BA72" s="41">
        <v>11</v>
      </c>
      <c r="BB72" s="41" t="s">
        <v>96</v>
      </c>
      <c r="BF72" s="9">
        <f t="shared" si="28"/>
        <v>1400</v>
      </c>
      <c r="BG72" s="45">
        <f t="shared" si="29"/>
        <v>0.13714285714285715</v>
      </c>
      <c r="BH72" s="45">
        <f t="shared" si="30"/>
        <v>0.58214285714285718</v>
      </c>
      <c r="BI72" s="46">
        <f t="shared" si="31"/>
        <v>0.25214285714285717</v>
      </c>
      <c r="BJ72" s="9">
        <f t="shared" si="32"/>
        <v>1072</v>
      </c>
      <c r="BK72" s="45">
        <f t="shared" si="33"/>
        <v>0.15018656716417911</v>
      </c>
      <c r="BL72" s="45">
        <f t="shared" si="34"/>
        <v>2.798507462686567E-3</v>
      </c>
      <c r="BM72" s="46">
        <f t="shared" si="35"/>
        <v>0.22108208955223882</v>
      </c>
      <c r="BN72" s="49">
        <f t="shared" si="36"/>
        <v>959.99999999999989</v>
      </c>
      <c r="BO72" s="45">
        <f t="shared" si="37"/>
        <v>0.24479166666666669</v>
      </c>
      <c r="BP72" s="45">
        <f t="shared" si="38"/>
        <v>0.53645833333333337</v>
      </c>
      <c r="BQ72" s="46">
        <f t="shared" si="39"/>
        <v>0.21354166666666669</v>
      </c>
      <c r="BR72" s="9">
        <f t="shared" si="40"/>
        <v>598</v>
      </c>
      <c r="BS72" s="45">
        <f t="shared" si="41"/>
        <v>0.15551839464882944</v>
      </c>
      <c r="BT72" s="45">
        <f t="shared" si="42"/>
        <v>0.58862876254180607</v>
      </c>
      <c r="BU72" s="46">
        <f t="shared" si="43"/>
        <v>0.47658862876254182</v>
      </c>
      <c r="BV72" s="9">
        <f t="shared" si="44"/>
        <v>385</v>
      </c>
      <c r="BW72" s="45">
        <f t="shared" si="45"/>
        <v>0.15064935064935064</v>
      </c>
      <c r="BX72" s="45">
        <f t="shared" si="46"/>
        <v>0.561038961038961</v>
      </c>
      <c r="BY72" s="46">
        <f t="shared" si="47"/>
        <v>0.45454545454545453</v>
      </c>
      <c r="BZ72" s="9">
        <f t="shared" si="48"/>
        <v>274</v>
      </c>
      <c r="CA72" s="45">
        <f t="shared" si="49"/>
        <v>0.45819397993311034</v>
      </c>
      <c r="CB72" s="45">
        <f t="shared" si="50"/>
        <v>0.10218978102189781</v>
      </c>
      <c r="CC72" s="45">
        <f t="shared" si="51"/>
        <v>0.63868613138686137</v>
      </c>
      <c r="CD72" s="46">
        <f t="shared" si="52"/>
        <v>0.54379562043795615</v>
      </c>
    </row>
    <row r="73" spans="1:82" x14ac:dyDescent="0.3">
      <c r="A73" s="43"/>
      <c r="B73" s="41">
        <v>73</v>
      </c>
      <c r="C73" s="41">
        <v>2065</v>
      </c>
      <c r="D73" s="41">
        <v>350</v>
      </c>
      <c r="E73" s="41">
        <v>186</v>
      </c>
      <c r="F73" s="41">
        <v>20</v>
      </c>
      <c r="G73" s="41">
        <v>2</v>
      </c>
      <c r="H73" s="41">
        <v>1484</v>
      </c>
      <c r="I73" s="41">
        <v>11</v>
      </c>
      <c r="J73" s="41">
        <v>0</v>
      </c>
      <c r="K73" s="41">
        <v>12</v>
      </c>
      <c r="L73" s="41">
        <v>1574</v>
      </c>
      <c r="M73" s="41">
        <v>247</v>
      </c>
      <c r="N73" s="41">
        <v>171</v>
      </c>
      <c r="O73" s="41">
        <v>17</v>
      </c>
      <c r="P73" s="41">
        <v>2</v>
      </c>
      <c r="Q73" s="41">
        <v>1119</v>
      </c>
      <c r="R73" s="41">
        <v>9</v>
      </c>
      <c r="S73" s="41">
        <v>0</v>
      </c>
      <c r="T73" s="41">
        <v>9</v>
      </c>
      <c r="U73" s="41">
        <v>1105.0000000000002</v>
      </c>
      <c r="V73" s="41">
        <v>120</v>
      </c>
      <c r="W73" s="41">
        <v>65</v>
      </c>
      <c r="X73" s="41">
        <v>10</v>
      </c>
      <c r="Y73" s="41">
        <v>905</v>
      </c>
      <c r="Z73" s="41">
        <v>0</v>
      </c>
      <c r="AA73" s="41">
        <v>858</v>
      </c>
      <c r="AB73" s="41">
        <v>80</v>
      </c>
      <c r="AC73" s="41">
        <v>614</v>
      </c>
      <c r="AD73" s="41">
        <v>544</v>
      </c>
      <c r="AE73" s="41">
        <v>32</v>
      </c>
      <c r="AF73" s="41">
        <v>5</v>
      </c>
      <c r="AG73" s="41">
        <v>6</v>
      </c>
      <c r="AH73" s="41">
        <v>18</v>
      </c>
      <c r="AI73" s="41">
        <v>9</v>
      </c>
      <c r="AJ73" s="41">
        <v>514</v>
      </c>
      <c r="AK73" s="41">
        <v>51</v>
      </c>
      <c r="AL73" s="41">
        <v>351</v>
      </c>
      <c r="AM73" s="41">
        <v>318</v>
      </c>
      <c r="AN73" s="41">
        <v>11</v>
      </c>
      <c r="AO73" s="41">
        <v>2</v>
      </c>
      <c r="AP73" s="41">
        <v>5</v>
      </c>
      <c r="AQ73" s="41">
        <v>13</v>
      </c>
      <c r="AR73" s="41">
        <v>2</v>
      </c>
      <c r="AS73" s="41">
        <v>397</v>
      </c>
      <c r="AT73" s="41">
        <v>23</v>
      </c>
      <c r="AU73" s="41">
        <v>297</v>
      </c>
      <c r="AV73" s="41">
        <v>269</v>
      </c>
      <c r="AW73" s="41">
        <v>15</v>
      </c>
      <c r="AX73" s="41">
        <v>3</v>
      </c>
      <c r="AY73" s="41">
        <v>1</v>
      </c>
      <c r="AZ73" s="41">
        <v>8</v>
      </c>
      <c r="BA73" s="41">
        <v>1</v>
      </c>
      <c r="BB73" s="41" t="s">
        <v>97</v>
      </c>
      <c r="BF73" s="9">
        <f t="shared" si="28"/>
        <v>2065</v>
      </c>
      <c r="BG73" s="45">
        <f t="shared" si="29"/>
        <v>9.0072639225181592E-2</v>
      </c>
      <c r="BH73" s="45">
        <f t="shared" si="30"/>
        <v>0.71864406779661016</v>
      </c>
      <c r="BI73" s="46">
        <f t="shared" si="31"/>
        <v>0.16949152542372881</v>
      </c>
      <c r="BJ73" s="9">
        <f t="shared" si="32"/>
        <v>1574</v>
      </c>
      <c r="BK73" s="45">
        <f t="shared" si="33"/>
        <v>0.10864040660736976</v>
      </c>
      <c r="BL73" s="45">
        <f t="shared" si="34"/>
        <v>1.2706480304955528E-3</v>
      </c>
      <c r="BM73" s="46">
        <f t="shared" si="35"/>
        <v>0.15692503176620076</v>
      </c>
      <c r="BN73" s="49">
        <f t="shared" si="36"/>
        <v>1105.0000000000002</v>
      </c>
      <c r="BO73" s="45">
        <f t="shared" si="37"/>
        <v>5.8823529411764691E-2</v>
      </c>
      <c r="BP73" s="45">
        <f t="shared" si="38"/>
        <v>0.81900452488687769</v>
      </c>
      <c r="BQ73" s="46">
        <f t="shared" si="39"/>
        <v>0.10859728506787328</v>
      </c>
      <c r="BR73" s="9">
        <f t="shared" si="40"/>
        <v>858</v>
      </c>
      <c r="BS73" s="45">
        <f t="shared" si="41"/>
        <v>9.3240093240093247E-2</v>
      </c>
      <c r="BT73" s="45">
        <f t="shared" si="42"/>
        <v>0.71561771561771559</v>
      </c>
      <c r="BU73" s="46">
        <f t="shared" si="43"/>
        <v>0.63403263403263399</v>
      </c>
      <c r="BV73" s="9">
        <f t="shared" si="44"/>
        <v>514</v>
      </c>
      <c r="BW73" s="45">
        <f t="shared" si="45"/>
        <v>9.9221789883268477E-2</v>
      </c>
      <c r="BX73" s="45">
        <f t="shared" si="46"/>
        <v>0.68287937743190663</v>
      </c>
      <c r="BY73" s="46">
        <f t="shared" si="47"/>
        <v>0.61867704280155644</v>
      </c>
      <c r="BZ73" s="9">
        <f t="shared" si="48"/>
        <v>397</v>
      </c>
      <c r="CA73" s="45">
        <f t="shared" si="49"/>
        <v>0.46270396270396269</v>
      </c>
      <c r="CB73" s="45">
        <f t="shared" si="50"/>
        <v>5.793450881612091E-2</v>
      </c>
      <c r="CC73" s="45">
        <f t="shared" si="51"/>
        <v>0.74811083123425692</v>
      </c>
      <c r="CD73" s="46">
        <f t="shared" si="52"/>
        <v>0.67758186397984888</v>
      </c>
    </row>
    <row r="74" spans="1:82" x14ac:dyDescent="0.3">
      <c r="A74" s="43"/>
      <c r="B74" s="41">
        <v>74</v>
      </c>
      <c r="C74" s="41">
        <v>1493</v>
      </c>
      <c r="D74" s="41">
        <v>170</v>
      </c>
      <c r="E74" s="41">
        <v>217</v>
      </c>
      <c r="F74" s="41">
        <v>17</v>
      </c>
      <c r="G74" s="41">
        <v>4</v>
      </c>
      <c r="H74" s="41">
        <v>1066</v>
      </c>
      <c r="I74" s="41">
        <v>12</v>
      </c>
      <c r="J74" s="41">
        <v>0</v>
      </c>
      <c r="K74" s="41">
        <v>7</v>
      </c>
      <c r="L74" s="41">
        <v>1156</v>
      </c>
      <c r="M74" s="41">
        <v>123</v>
      </c>
      <c r="N74" s="41">
        <v>206</v>
      </c>
      <c r="O74" s="41">
        <v>14</v>
      </c>
      <c r="P74" s="41">
        <v>4</v>
      </c>
      <c r="Q74" s="41">
        <v>794</v>
      </c>
      <c r="R74" s="41">
        <v>10</v>
      </c>
      <c r="S74" s="41">
        <v>0</v>
      </c>
      <c r="T74" s="41">
        <v>5</v>
      </c>
      <c r="U74" s="41">
        <v>942.80796107295964</v>
      </c>
      <c r="V74" s="41">
        <v>45.895522388059703</v>
      </c>
      <c r="W74" s="41">
        <v>167.02702702702703</v>
      </c>
      <c r="X74" s="41">
        <v>0</v>
      </c>
      <c r="Y74" s="41">
        <v>721.16257947320616</v>
      </c>
      <c r="Z74" s="41">
        <v>7.2380952380952372</v>
      </c>
      <c r="AA74" s="41">
        <v>515</v>
      </c>
      <c r="AB74" s="41">
        <v>37</v>
      </c>
      <c r="AC74" s="41">
        <v>322</v>
      </c>
      <c r="AD74" s="41">
        <v>245</v>
      </c>
      <c r="AE74" s="41">
        <v>14</v>
      </c>
      <c r="AF74" s="41">
        <v>3</v>
      </c>
      <c r="AG74" s="41">
        <v>1</v>
      </c>
      <c r="AH74" s="41">
        <v>6</v>
      </c>
      <c r="AI74" s="41">
        <v>53</v>
      </c>
      <c r="AJ74" s="41">
        <v>266</v>
      </c>
      <c r="AK74" s="41">
        <v>17</v>
      </c>
      <c r="AL74" s="41">
        <v>172</v>
      </c>
      <c r="AM74" s="41">
        <v>130</v>
      </c>
      <c r="AN74" s="41">
        <v>7</v>
      </c>
      <c r="AO74" s="41">
        <v>1</v>
      </c>
      <c r="AP74" s="41">
        <v>1</v>
      </c>
      <c r="AQ74" s="41">
        <v>4</v>
      </c>
      <c r="AR74" s="41">
        <v>29</v>
      </c>
      <c r="AS74" s="41">
        <v>179</v>
      </c>
      <c r="AT74" s="41">
        <v>7</v>
      </c>
      <c r="AU74" s="41">
        <v>134</v>
      </c>
      <c r="AV74" s="41">
        <v>114</v>
      </c>
      <c r="AW74" s="41">
        <v>8</v>
      </c>
      <c r="AX74" s="41">
        <v>2</v>
      </c>
      <c r="AY74" s="41">
        <v>0</v>
      </c>
      <c r="AZ74" s="41">
        <v>0</v>
      </c>
      <c r="BA74" s="41">
        <v>10</v>
      </c>
      <c r="BB74" s="41" t="s">
        <v>98</v>
      </c>
      <c r="BF74" s="9">
        <f t="shared" si="28"/>
        <v>1493</v>
      </c>
      <c r="BG74" s="45">
        <f t="shared" si="29"/>
        <v>0.14534494306764903</v>
      </c>
      <c r="BH74" s="45">
        <f t="shared" si="30"/>
        <v>0.71399866041527127</v>
      </c>
      <c r="BI74" s="46">
        <f t="shared" si="31"/>
        <v>0.11386470194239785</v>
      </c>
      <c r="BJ74" s="9">
        <f t="shared" si="32"/>
        <v>1156</v>
      </c>
      <c r="BK74" s="45">
        <f t="shared" si="33"/>
        <v>0.1782006920415225</v>
      </c>
      <c r="BL74" s="45">
        <f t="shared" si="34"/>
        <v>3.4602076124567475E-3</v>
      </c>
      <c r="BM74" s="46">
        <f t="shared" si="35"/>
        <v>0.10640138408304499</v>
      </c>
      <c r="BN74" s="49">
        <f t="shared" si="36"/>
        <v>942.80796107295964</v>
      </c>
      <c r="BO74" s="45">
        <f t="shared" si="37"/>
        <v>0.17715911821209321</v>
      </c>
      <c r="BP74" s="45">
        <f t="shared" si="38"/>
        <v>0.76490930205180852</v>
      </c>
      <c r="BQ74" s="46">
        <f t="shared" si="39"/>
        <v>4.8679608449453959E-2</v>
      </c>
      <c r="BR74" s="9">
        <f t="shared" si="40"/>
        <v>515</v>
      </c>
      <c r="BS74" s="45">
        <f t="shared" si="41"/>
        <v>7.184466019417475E-2</v>
      </c>
      <c r="BT74" s="45">
        <f t="shared" si="42"/>
        <v>0.62524271844660195</v>
      </c>
      <c r="BU74" s="46">
        <f t="shared" si="43"/>
        <v>0.47572815533980584</v>
      </c>
      <c r="BV74" s="9">
        <f t="shared" si="44"/>
        <v>266</v>
      </c>
      <c r="BW74" s="45">
        <f t="shared" si="45"/>
        <v>6.3909774436090222E-2</v>
      </c>
      <c r="BX74" s="45">
        <f t="shared" si="46"/>
        <v>0.64661654135338342</v>
      </c>
      <c r="BY74" s="46">
        <f t="shared" si="47"/>
        <v>0.48872180451127817</v>
      </c>
      <c r="BZ74" s="9">
        <f t="shared" si="48"/>
        <v>179</v>
      </c>
      <c r="CA74" s="45">
        <f t="shared" si="49"/>
        <v>0.34757281553398056</v>
      </c>
      <c r="CB74" s="45">
        <f t="shared" si="50"/>
        <v>3.9106145251396648E-2</v>
      </c>
      <c r="CC74" s="45">
        <f t="shared" si="51"/>
        <v>0.74860335195530725</v>
      </c>
      <c r="CD74" s="46">
        <f t="shared" si="52"/>
        <v>0.63687150837988826</v>
      </c>
    </row>
    <row r="75" spans="1:82" x14ac:dyDescent="0.3">
      <c r="A75" s="43"/>
      <c r="B75" s="41">
        <v>75</v>
      </c>
      <c r="C75" s="41">
        <v>1634</v>
      </c>
      <c r="D75" s="41">
        <v>343</v>
      </c>
      <c r="E75" s="41">
        <v>111</v>
      </c>
      <c r="F75" s="41">
        <v>9</v>
      </c>
      <c r="G75" s="41">
        <v>1</v>
      </c>
      <c r="H75" s="41">
        <v>1151</v>
      </c>
      <c r="I75" s="41">
        <v>6</v>
      </c>
      <c r="J75" s="41">
        <v>1</v>
      </c>
      <c r="K75" s="41">
        <v>12</v>
      </c>
      <c r="L75" s="41">
        <v>1255</v>
      </c>
      <c r="M75" s="41">
        <v>239</v>
      </c>
      <c r="N75" s="41">
        <v>105</v>
      </c>
      <c r="O75" s="41">
        <v>8</v>
      </c>
      <c r="P75" s="41">
        <v>1</v>
      </c>
      <c r="Q75" s="41">
        <v>890</v>
      </c>
      <c r="R75" s="41">
        <v>5</v>
      </c>
      <c r="S75" s="41">
        <v>0</v>
      </c>
      <c r="T75" s="41">
        <v>7</v>
      </c>
      <c r="U75" s="41">
        <v>940</v>
      </c>
      <c r="V75" s="41">
        <v>185</v>
      </c>
      <c r="W75" s="41">
        <v>70</v>
      </c>
      <c r="X75" s="41">
        <v>0</v>
      </c>
      <c r="Y75" s="41">
        <v>675.00000000000011</v>
      </c>
      <c r="Z75" s="41">
        <v>10</v>
      </c>
      <c r="AA75" s="41">
        <v>648</v>
      </c>
      <c r="AB75" s="41">
        <v>111</v>
      </c>
      <c r="AC75" s="41">
        <v>414</v>
      </c>
      <c r="AD75" s="41">
        <v>374</v>
      </c>
      <c r="AE75" s="41">
        <v>34</v>
      </c>
      <c r="AF75" s="41">
        <v>3</v>
      </c>
      <c r="AG75" s="41">
        <v>2</v>
      </c>
      <c r="AH75" s="41">
        <v>1</v>
      </c>
      <c r="AI75" s="41">
        <v>0</v>
      </c>
      <c r="AJ75" s="41">
        <v>371</v>
      </c>
      <c r="AK75" s="41">
        <v>66</v>
      </c>
      <c r="AL75" s="41">
        <v>227</v>
      </c>
      <c r="AM75" s="41">
        <v>203</v>
      </c>
      <c r="AN75" s="41">
        <v>20</v>
      </c>
      <c r="AO75" s="41">
        <v>2</v>
      </c>
      <c r="AP75" s="41">
        <v>2</v>
      </c>
      <c r="AQ75" s="41">
        <v>0</v>
      </c>
      <c r="AR75" s="41">
        <v>0</v>
      </c>
      <c r="AS75" s="41">
        <v>252</v>
      </c>
      <c r="AT75" s="41">
        <v>23</v>
      </c>
      <c r="AU75" s="41">
        <v>183</v>
      </c>
      <c r="AV75" s="41">
        <v>167</v>
      </c>
      <c r="AW75" s="41">
        <v>13</v>
      </c>
      <c r="AX75" s="41">
        <v>2</v>
      </c>
      <c r="AY75" s="41">
        <v>1</v>
      </c>
      <c r="AZ75" s="41">
        <v>0</v>
      </c>
      <c r="BA75" s="41">
        <v>0</v>
      </c>
      <c r="BB75" s="41" t="s">
        <v>99</v>
      </c>
      <c r="BF75" s="9">
        <f t="shared" si="28"/>
        <v>1634</v>
      </c>
      <c r="BG75" s="45">
        <f t="shared" si="29"/>
        <v>6.7931456548347618E-2</v>
      </c>
      <c r="BH75" s="45">
        <f t="shared" si="30"/>
        <v>0.70440636474908203</v>
      </c>
      <c r="BI75" s="46">
        <f t="shared" si="31"/>
        <v>0.20991432068543453</v>
      </c>
      <c r="BJ75" s="9">
        <f t="shared" si="32"/>
        <v>1255</v>
      </c>
      <c r="BK75" s="45">
        <f t="shared" si="33"/>
        <v>8.3665338645418322E-2</v>
      </c>
      <c r="BL75" s="45">
        <f t="shared" si="34"/>
        <v>7.9681274900398409E-4</v>
      </c>
      <c r="BM75" s="46">
        <f t="shared" si="35"/>
        <v>0.19043824701195219</v>
      </c>
      <c r="BN75" s="49">
        <f t="shared" si="36"/>
        <v>940</v>
      </c>
      <c r="BO75" s="45">
        <f t="shared" si="37"/>
        <v>7.4468085106382975E-2</v>
      </c>
      <c r="BP75" s="45">
        <f t="shared" si="38"/>
        <v>0.71808510638297884</v>
      </c>
      <c r="BQ75" s="46">
        <f t="shared" si="39"/>
        <v>0.19680851063829788</v>
      </c>
      <c r="BR75" s="9">
        <f t="shared" si="40"/>
        <v>648</v>
      </c>
      <c r="BS75" s="45">
        <f t="shared" si="41"/>
        <v>0.17129629629629631</v>
      </c>
      <c r="BT75" s="45">
        <f t="shared" si="42"/>
        <v>0.63888888888888884</v>
      </c>
      <c r="BU75" s="46">
        <f t="shared" si="43"/>
        <v>0.5771604938271605</v>
      </c>
      <c r="BV75" s="9">
        <f t="shared" si="44"/>
        <v>371</v>
      </c>
      <c r="BW75" s="45">
        <f t="shared" si="45"/>
        <v>0.17789757412398921</v>
      </c>
      <c r="BX75" s="45">
        <f t="shared" si="46"/>
        <v>0.61185983827493262</v>
      </c>
      <c r="BY75" s="46">
        <f t="shared" si="47"/>
        <v>0.54716981132075471</v>
      </c>
      <c r="BZ75" s="9">
        <f t="shared" si="48"/>
        <v>252</v>
      </c>
      <c r="CA75" s="45">
        <f t="shared" si="49"/>
        <v>0.3888888888888889</v>
      </c>
      <c r="CB75" s="45">
        <f t="shared" si="50"/>
        <v>9.1269841269841265E-2</v>
      </c>
      <c r="CC75" s="45">
        <f t="shared" si="51"/>
        <v>0.72619047619047616</v>
      </c>
      <c r="CD75" s="46">
        <f t="shared" si="52"/>
        <v>0.66269841269841268</v>
      </c>
    </row>
    <row r="76" spans="1:82" x14ac:dyDescent="0.3">
      <c r="A76" s="43"/>
      <c r="B76" s="41">
        <v>76</v>
      </c>
      <c r="C76" s="41">
        <v>2094</v>
      </c>
      <c r="D76" s="41">
        <v>480</v>
      </c>
      <c r="E76" s="41">
        <v>270</v>
      </c>
      <c r="F76" s="41">
        <v>14</v>
      </c>
      <c r="G76" s="41">
        <v>4</v>
      </c>
      <c r="H76" s="41">
        <v>1311</v>
      </c>
      <c r="I76" s="41">
        <v>5</v>
      </c>
      <c r="J76" s="41">
        <v>0</v>
      </c>
      <c r="K76" s="41">
        <v>10</v>
      </c>
      <c r="L76" s="41">
        <v>1627</v>
      </c>
      <c r="M76" s="41">
        <v>336</v>
      </c>
      <c r="N76" s="41">
        <v>243</v>
      </c>
      <c r="O76" s="41">
        <v>11</v>
      </c>
      <c r="P76" s="41">
        <v>4</v>
      </c>
      <c r="Q76" s="41">
        <v>1019</v>
      </c>
      <c r="R76" s="41">
        <v>5</v>
      </c>
      <c r="S76" s="41">
        <v>0</v>
      </c>
      <c r="T76" s="41">
        <v>9</v>
      </c>
      <c r="U76" s="41">
        <v>1075</v>
      </c>
      <c r="V76" s="41">
        <v>280</v>
      </c>
      <c r="W76" s="41">
        <v>285</v>
      </c>
      <c r="X76" s="41">
        <v>0</v>
      </c>
      <c r="Y76" s="41">
        <v>510</v>
      </c>
      <c r="Z76" s="41">
        <v>0</v>
      </c>
      <c r="AA76" s="41">
        <v>901</v>
      </c>
      <c r="AB76" s="41">
        <v>154</v>
      </c>
      <c r="AC76" s="41">
        <v>557</v>
      </c>
      <c r="AD76" s="41">
        <v>494</v>
      </c>
      <c r="AE76" s="41">
        <v>35</v>
      </c>
      <c r="AF76" s="41">
        <v>13</v>
      </c>
      <c r="AG76" s="41">
        <v>8</v>
      </c>
      <c r="AH76" s="41">
        <v>5</v>
      </c>
      <c r="AI76" s="41">
        <v>2</v>
      </c>
      <c r="AJ76" s="41">
        <v>552</v>
      </c>
      <c r="AK76" s="41">
        <v>102</v>
      </c>
      <c r="AL76" s="41">
        <v>312</v>
      </c>
      <c r="AM76" s="41">
        <v>277</v>
      </c>
      <c r="AN76" s="41">
        <v>17</v>
      </c>
      <c r="AO76" s="41">
        <v>9</v>
      </c>
      <c r="AP76" s="41">
        <v>6</v>
      </c>
      <c r="AQ76" s="41">
        <v>3</v>
      </c>
      <c r="AR76" s="41">
        <v>0</v>
      </c>
      <c r="AS76" s="41">
        <v>377</v>
      </c>
      <c r="AT76" s="41">
        <v>45</v>
      </c>
      <c r="AU76" s="41">
        <v>254</v>
      </c>
      <c r="AV76" s="41">
        <v>230</v>
      </c>
      <c r="AW76" s="41">
        <v>12</v>
      </c>
      <c r="AX76" s="41">
        <v>4</v>
      </c>
      <c r="AY76" s="41">
        <v>5</v>
      </c>
      <c r="AZ76" s="41">
        <v>1</v>
      </c>
      <c r="BA76" s="41">
        <v>2</v>
      </c>
      <c r="BB76" s="41" t="s">
        <v>100</v>
      </c>
      <c r="BF76" s="9">
        <f t="shared" si="28"/>
        <v>2094</v>
      </c>
      <c r="BG76" s="45">
        <f t="shared" si="29"/>
        <v>0.12893982808022922</v>
      </c>
      <c r="BH76" s="45">
        <f t="shared" si="30"/>
        <v>0.62607449856733521</v>
      </c>
      <c r="BI76" s="46">
        <f t="shared" si="31"/>
        <v>0.22922636103151864</v>
      </c>
      <c r="BJ76" s="9">
        <f t="shared" si="32"/>
        <v>1627</v>
      </c>
      <c r="BK76" s="45">
        <f t="shared" si="33"/>
        <v>0.14935464044253227</v>
      </c>
      <c r="BL76" s="45">
        <f t="shared" si="34"/>
        <v>2.4585125998770742E-3</v>
      </c>
      <c r="BM76" s="46">
        <f t="shared" si="35"/>
        <v>0.20651505838967424</v>
      </c>
      <c r="BN76" s="49">
        <f t="shared" si="36"/>
        <v>1075</v>
      </c>
      <c r="BO76" s="45">
        <f t="shared" si="37"/>
        <v>0.26511627906976742</v>
      </c>
      <c r="BP76" s="45">
        <f t="shared" si="38"/>
        <v>0.47441860465116281</v>
      </c>
      <c r="BQ76" s="46">
        <f t="shared" si="39"/>
        <v>0.26046511627906976</v>
      </c>
      <c r="BR76" s="9">
        <f t="shared" si="40"/>
        <v>901</v>
      </c>
      <c r="BS76" s="45">
        <f t="shared" si="41"/>
        <v>0.17092119866814651</v>
      </c>
      <c r="BT76" s="45">
        <f t="shared" si="42"/>
        <v>0.61820199778024421</v>
      </c>
      <c r="BU76" s="46">
        <f t="shared" si="43"/>
        <v>0.54827968923418424</v>
      </c>
      <c r="BV76" s="9">
        <f t="shared" si="44"/>
        <v>552</v>
      </c>
      <c r="BW76" s="45">
        <f t="shared" si="45"/>
        <v>0.18478260869565216</v>
      </c>
      <c r="BX76" s="45">
        <f t="shared" si="46"/>
        <v>0.56521739130434778</v>
      </c>
      <c r="BY76" s="46">
        <f t="shared" si="47"/>
        <v>0.50181159420289856</v>
      </c>
      <c r="BZ76" s="9">
        <f t="shared" si="48"/>
        <v>377</v>
      </c>
      <c r="CA76" s="45">
        <f t="shared" si="49"/>
        <v>0.41842397336293008</v>
      </c>
      <c r="CB76" s="45">
        <f t="shared" si="50"/>
        <v>0.11936339522546419</v>
      </c>
      <c r="CC76" s="45">
        <f t="shared" si="51"/>
        <v>0.67374005305039786</v>
      </c>
      <c r="CD76" s="46">
        <f t="shared" si="52"/>
        <v>0.61007957559681703</v>
      </c>
    </row>
    <row r="77" spans="1:82" x14ac:dyDescent="0.3">
      <c r="A77" s="43"/>
      <c r="B77" s="41">
        <v>77</v>
      </c>
      <c r="C77" s="41">
        <v>1415</v>
      </c>
      <c r="D77" s="41">
        <v>631</v>
      </c>
      <c r="E77" s="41">
        <v>137</v>
      </c>
      <c r="F77" s="41">
        <v>16</v>
      </c>
      <c r="G77" s="41">
        <v>2</v>
      </c>
      <c r="H77" s="41">
        <v>591</v>
      </c>
      <c r="I77" s="41">
        <v>28</v>
      </c>
      <c r="J77" s="41">
        <v>1</v>
      </c>
      <c r="K77" s="41">
        <v>9</v>
      </c>
      <c r="L77" s="41">
        <v>1037</v>
      </c>
      <c r="M77" s="41">
        <v>430</v>
      </c>
      <c r="N77" s="41">
        <v>114</v>
      </c>
      <c r="O77" s="41">
        <v>9</v>
      </c>
      <c r="P77" s="41">
        <v>2</v>
      </c>
      <c r="Q77" s="41">
        <v>454</v>
      </c>
      <c r="R77" s="41">
        <v>19</v>
      </c>
      <c r="S77" s="41">
        <v>1</v>
      </c>
      <c r="T77" s="41">
        <v>8</v>
      </c>
      <c r="U77" s="41">
        <v>894.99999999999989</v>
      </c>
      <c r="V77" s="41">
        <v>335</v>
      </c>
      <c r="W77" s="41">
        <v>70</v>
      </c>
      <c r="X77" s="41">
        <v>0</v>
      </c>
      <c r="Y77" s="41">
        <v>495</v>
      </c>
      <c r="Z77" s="41">
        <v>0</v>
      </c>
      <c r="AA77" s="41">
        <v>526</v>
      </c>
      <c r="AB77" s="41">
        <v>158</v>
      </c>
      <c r="AC77" s="41">
        <v>267</v>
      </c>
      <c r="AD77" s="41">
        <v>238</v>
      </c>
      <c r="AE77" s="41">
        <v>14</v>
      </c>
      <c r="AF77" s="41">
        <v>8</v>
      </c>
      <c r="AG77" s="41">
        <v>0</v>
      </c>
      <c r="AH77" s="41">
        <v>4</v>
      </c>
      <c r="AI77" s="41">
        <v>3</v>
      </c>
      <c r="AJ77" s="41">
        <v>318</v>
      </c>
      <c r="AK77" s="41">
        <v>98</v>
      </c>
      <c r="AL77" s="41">
        <v>151</v>
      </c>
      <c r="AM77" s="41">
        <v>133</v>
      </c>
      <c r="AN77" s="41">
        <v>7</v>
      </c>
      <c r="AO77" s="41">
        <v>6</v>
      </c>
      <c r="AP77" s="41">
        <v>0</v>
      </c>
      <c r="AQ77" s="41">
        <v>3</v>
      </c>
      <c r="AR77" s="41">
        <v>2</v>
      </c>
      <c r="AS77" s="41">
        <v>218</v>
      </c>
      <c r="AT77" s="41">
        <v>47</v>
      </c>
      <c r="AU77" s="41">
        <v>122</v>
      </c>
      <c r="AV77" s="41">
        <v>106</v>
      </c>
      <c r="AW77" s="41">
        <v>8</v>
      </c>
      <c r="AX77" s="41">
        <v>4</v>
      </c>
      <c r="AY77" s="41">
        <v>0</v>
      </c>
      <c r="AZ77" s="41">
        <v>2</v>
      </c>
      <c r="BA77" s="41">
        <v>2</v>
      </c>
      <c r="BB77" s="41" t="s">
        <v>101</v>
      </c>
      <c r="BF77" s="9">
        <f t="shared" si="28"/>
        <v>1415</v>
      </c>
      <c r="BG77" s="45">
        <f t="shared" si="29"/>
        <v>9.6819787985865727E-2</v>
      </c>
      <c r="BH77" s="45">
        <f t="shared" si="30"/>
        <v>0.41766784452296818</v>
      </c>
      <c r="BI77" s="46">
        <f t="shared" si="31"/>
        <v>0.44593639575971733</v>
      </c>
      <c r="BJ77" s="9">
        <f t="shared" si="32"/>
        <v>1037</v>
      </c>
      <c r="BK77" s="45">
        <f t="shared" si="33"/>
        <v>0.10993249758919961</v>
      </c>
      <c r="BL77" s="45">
        <f t="shared" si="34"/>
        <v>1.9286403085824494E-3</v>
      </c>
      <c r="BM77" s="46">
        <f t="shared" si="35"/>
        <v>0.41465766634522661</v>
      </c>
      <c r="BN77" s="49">
        <f t="shared" si="36"/>
        <v>894.99999999999989</v>
      </c>
      <c r="BO77" s="45">
        <f t="shared" si="37"/>
        <v>7.8212290502793311E-2</v>
      </c>
      <c r="BP77" s="45">
        <f t="shared" si="38"/>
        <v>0.55307262569832405</v>
      </c>
      <c r="BQ77" s="46">
        <f t="shared" si="39"/>
        <v>0.37430167597765368</v>
      </c>
      <c r="BR77" s="9">
        <f t="shared" si="40"/>
        <v>526</v>
      </c>
      <c r="BS77" s="45">
        <f t="shared" si="41"/>
        <v>0.30038022813688214</v>
      </c>
      <c r="BT77" s="45">
        <f t="shared" si="42"/>
        <v>0.50760456273764254</v>
      </c>
      <c r="BU77" s="46">
        <f t="shared" si="43"/>
        <v>0.45247148288973382</v>
      </c>
      <c r="BV77" s="9">
        <f t="shared" si="44"/>
        <v>318</v>
      </c>
      <c r="BW77" s="45">
        <f t="shared" si="45"/>
        <v>0.3081761006289308</v>
      </c>
      <c r="BX77" s="45">
        <f t="shared" si="46"/>
        <v>0.47484276729559749</v>
      </c>
      <c r="BY77" s="46">
        <f t="shared" si="47"/>
        <v>0.41823899371069184</v>
      </c>
      <c r="BZ77" s="9">
        <f t="shared" si="48"/>
        <v>218</v>
      </c>
      <c r="CA77" s="45">
        <f t="shared" si="49"/>
        <v>0.4144486692015209</v>
      </c>
      <c r="CB77" s="45">
        <f t="shared" si="50"/>
        <v>0.21559633027522937</v>
      </c>
      <c r="CC77" s="45">
        <f t="shared" si="51"/>
        <v>0.55963302752293576</v>
      </c>
      <c r="CD77" s="46">
        <f t="shared" si="52"/>
        <v>0.48623853211009177</v>
      </c>
    </row>
    <row r="78" spans="1:82" x14ac:dyDescent="0.3">
      <c r="A78" s="43"/>
      <c r="B78" s="41">
        <v>78</v>
      </c>
      <c r="C78" s="41">
        <v>2361</v>
      </c>
      <c r="D78" s="41">
        <v>527</v>
      </c>
      <c r="E78" s="41">
        <v>239</v>
      </c>
      <c r="F78" s="41">
        <v>16</v>
      </c>
      <c r="G78" s="41">
        <v>13</v>
      </c>
      <c r="H78" s="41">
        <v>1544</v>
      </c>
      <c r="I78" s="41">
        <v>17</v>
      </c>
      <c r="J78" s="41">
        <v>1</v>
      </c>
      <c r="K78" s="41">
        <v>4</v>
      </c>
      <c r="L78" s="41">
        <v>1800</v>
      </c>
      <c r="M78" s="41">
        <v>369</v>
      </c>
      <c r="N78" s="41">
        <v>209</v>
      </c>
      <c r="O78" s="41">
        <v>14</v>
      </c>
      <c r="P78" s="41">
        <v>6</v>
      </c>
      <c r="Q78" s="41">
        <v>1191</v>
      </c>
      <c r="R78" s="41">
        <v>8</v>
      </c>
      <c r="S78" s="41">
        <v>1</v>
      </c>
      <c r="T78" s="41">
        <v>2</v>
      </c>
      <c r="U78" s="41">
        <v>1505</v>
      </c>
      <c r="V78" s="41">
        <v>235</v>
      </c>
      <c r="W78" s="41">
        <v>369.99999999999994</v>
      </c>
      <c r="X78" s="41">
        <v>59.999999999999993</v>
      </c>
      <c r="Y78" s="41">
        <v>840.00000000000011</v>
      </c>
      <c r="Z78" s="41">
        <v>0</v>
      </c>
      <c r="AA78" s="41">
        <v>911</v>
      </c>
      <c r="AB78" s="41">
        <v>118</v>
      </c>
      <c r="AC78" s="41">
        <v>598</v>
      </c>
      <c r="AD78" s="41">
        <v>533</v>
      </c>
      <c r="AE78" s="41">
        <v>43</v>
      </c>
      <c r="AF78" s="41">
        <v>7</v>
      </c>
      <c r="AG78" s="41">
        <v>1</v>
      </c>
      <c r="AH78" s="41">
        <v>7</v>
      </c>
      <c r="AI78" s="41">
        <v>7</v>
      </c>
      <c r="AJ78" s="41">
        <v>566</v>
      </c>
      <c r="AK78" s="41">
        <v>75</v>
      </c>
      <c r="AL78" s="41">
        <v>358</v>
      </c>
      <c r="AM78" s="41">
        <v>326</v>
      </c>
      <c r="AN78" s="41">
        <v>20</v>
      </c>
      <c r="AO78" s="41">
        <v>4</v>
      </c>
      <c r="AP78" s="41">
        <v>0</v>
      </c>
      <c r="AQ78" s="41">
        <v>5</v>
      </c>
      <c r="AR78" s="41">
        <v>3</v>
      </c>
      <c r="AS78" s="41">
        <v>376</v>
      </c>
      <c r="AT78" s="41">
        <v>30</v>
      </c>
      <c r="AU78" s="41">
        <v>264</v>
      </c>
      <c r="AV78" s="41">
        <v>239</v>
      </c>
      <c r="AW78" s="41">
        <v>17</v>
      </c>
      <c r="AX78" s="41">
        <v>3</v>
      </c>
      <c r="AY78" s="41">
        <v>0</v>
      </c>
      <c r="AZ78" s="41">
        <v>2</v>
      </c>
      <c r="BA78" s="41">
        <v>3</v>
      </c>
      <c r="BB78" s="41" t="s">
        <v>102</v>
      </c>
      <c r="BF78" s="9">
        <f t="shared" si="28"/>
        <v>2361</v>
      </c>
      <c r="BG78" s="45">
        <f t="shared" si="29"/>
        <v>0.1012282930961457</v>
      </c>
      <c r="BH78" s="45">
        <f t="shared" si="30"/>
        <v>0.65396018636171116</v>
      </c>
      <c r="BI78" s="46">
        <f t="shared" si="31"/>
        <v>0.22321050402371875</v>
      </c>
      <c r="BJ78" s="9">
        <f t="shared" si="32"/>
        <v>1800</v>
      </c>
      <c r="BK78" s="45">
        <f t="shared" si="33"/>
        <v>0.11611111111111111</v>
      </c>
      <c r="BL78" s="45">
        <f t="shared" si="34"/>
        <v>3.3333333333333335E-3</v>
      </c>
      <c r="BM78" s="46">
        <f t="shared" si="35"/>
        <v>0.20499999999999999</v>
      </c>
      <c r="BN78" s="49">
        <f t="shared" si="36"/>
        <v>1505</v>
      </c>
      <c r="BO78" s="45">
        <f t="shared" si="37"/>
        <v>0.24584717607973419</v>
      </c>
      <c r="BP78" s="45">
        <f t="shared" si="38"/>
        <v>0.55813953488372103</v>
      </c>
      <c r="BQ78" s="46">
        <f t="shared" si="39"/>
        <v>0.15614617940199335</v>
      </c>
      <c r="BR78" s="9">
        <f t="shared" si="40"/>
        <v>911</v>
      </c>
      <c r="BS78" s="45">
        <f t="shared" si="41"/>
        <v>0.12952799121844127</v>
      </c>
      <c r="BT78" s="45">
        <f t="shared" si="42"/>
        <v>0.65642151481888034</v>
      </c>
      <c r="BU78" s="46">
        <f t="shared" si="43"/>
        <v>0.58507135016465428</v>
      </c>
      <c r="BV78" s="9">
        <f t="shared" si="44"/>
        <v>566</v>
      </c>
      <c r="BW78" s="45">
        <f t="shared" si="45"/>
        <v>0.13250883392226148</v>
      </c>
      <c r="BX78" s="45">
        <f t="shared" si="46"/>
        <v>0.63250883392226154</v>
      </c>
      <c r="BY78" s="46">
        <f t="shared" si="47"/>
        <v>0.57597173144876324</v>
      </c>
      <c r="BZ78" s="9">
        <f t="shared" si="48"/>
        <v>376</v>
      </c>
      <c r="CA78" s="45">
        <f t="shared" si="49"/>
        <v>0.41273326015367728</v>
      </c>
      <c r="CB78" s="45">
        <f t="shared" si="50"/>
        <v>7.9787234042553196E-2</v>
      </c>
      <c r="CC78" s="45">
        <f t="shared" si="51"/>
        <v>0.7021276595744681</v>
      </c>
      <c r="CD78" s="46">
        <f t="shared" si="52"/>
        <v>0.63563829787234039</v>
      </c>
    </row>
    <row r="79" spans="1:82" x14ac:dyDescent="0.3">
      <c r="A79" s="43"/>
      <c r="B79" s="41">
        <v>79</v>
      </c>
      <c r="C79" s="41">
        <v>2877</v>
      </c>
      <c r="D79" s="41">
        <v>531</v>
      </c>
      <c r="E79" s="41">
        <v>256</v>
      </c>
      <c r="F79" s="41">
        <v>5</v>
      </c>
      <c r="G79" s="41">
        <v>4</v>
      </c>
      <c r="H79" s="41">
        <v>2055</v>
      </c>
      <c r="I79" s="41">
        <v>16</v>
      </c>
      <c r="J79" s="41">
        <v>0</v>
      </c>
      <c r="K79" s="41">
        <v>10</v>
      </c>
      <c r="L79" s="41">
        <v>2189</v>
      </c>
      <c r="M79" s="41">
        <v>365</v>
      </c>
      <c r="N79" s="41">
        <v>231</v>
      </c>
      <c r="O79" s="41">
        <v>2</v>
      </c>
      <c r="P79" s="41">
        <v>4</v>
      </c>
      <c r="Q79" s="41">
        <v>1565</v>
      </c>
      <c r="R79" s="41">
        <v>13</v>
      </c>
      <c r="S79" s="41">
        <v>0</v>
      </c>
      <c r="T79" s="41">
        <v>9</v>
      </c>
      <c r="U79" s="41">
        <v>1900.0000000000005</v>
      </c>
      <c r="V79" s="41">
        <v>224.99999999999997</v>
      </c>
      <c r="W79" s="41">
        <v>120</v>
      </c>
      <c r="X79" s="41">
        <v>20</v>
      </c>
      <c r="Y79" s="41">
        <v>1500.0000000000002</v>
      </c>
      <c r="Z79" s="41">
        <v>35.000000000000007</v>
      </c>
      <c r="AA79" s="41">
        <v>1226</v>
      </c>
      <c r="AB79" s="41">
        <v>141</v>
      </c>
      <c r="AC79" s="41">
        <v>888</v>
      </c>
      <c r="AD79" s="41">
        <v>799</v>
      </c>
      <c r="AE79" s="41">
        <v>63</v>
      </c>
      <c r="AF79" s="41">
        <v>6</v>
      </c>
      <c r="AG79" s="41">
        <v>1</v>
      </c>
      <c r="AH79" s="41">
        <v>13</v>
      </c>
      <c r="AI79" s="41">
        <v>6</v>
      </c>
      <c r="AJ79" s="41">
        <v>725</v>
      </c>
      <c r="AK79" s="41">
        <v>74</v>
      </c>
      <c r="AL79" s="41">
        <v>506</v>
      </c>
      <c r="AM79" s="41">
        <v>452</v>
      </c>
      <c r="AN79" s="41">
        <v>38</v>
      </c>
      <c r="AO79" s="41">
        <v>2</v>
      </c>
      <c r="AP79" s="41">
        <v>0</v>
      </c>
      <c r="AQ79" s="41">
        <v>9</v>
      </c>
      <c r="AR79" s="41">
        <v>5</v>
      </c>
      <c r="AS79" s="41">
        <v>580</v>
      </c>
      <c r="AT79" s="41">
        <v>29</v>
      </c>
      <c r="AU79" s="41">
        <v>454</v>
      </c>
      <c r="AV79" s="41">
        <v>417</v>
      </c>
      <c r="AW79" s="41">
        <v>26</v>
      </c>
      <c r="AX79" s="41">
        <v>0</v>
      </c>
      <c r="AY79" s="41">
        <v>0</v>
      </c>
      <c r="AZ79" s="41">
        <v>6</v>
      </c>
      <c r="BA79" s="41">
        <v>5</v>
      </c>
      <c r="BB79" s="41" t="s">
        <v>103</v>
      </c>
      <c r="BF79" s="9">
        <f t="shared" si="28"/>
        <v>2877</v>
      </c>
      <c r="BG79" s="45">
        <f t="shared" si="29"/>
        <v>8.8981578032672926E-2</v>
      </c>
      <c r="BH79" s="45">
        <f t="shared" si="30"/>
        <v>0.7142857142857143</v>
      </c>
      <c r="BI79" s="46">
        <f t="shared" si="31"/>
        <v>0.18456725755995829</v>
      </c>
      <c r="BJ79" s="9">
        <f t="shared" si="32"/>
        <v>2189</v>
      </c>
      <c r="BK79" s="45">
        <f t="shared" si="33"/>
        <v>0.10552763819095477</v>
      </c>
      <c r="BL79" s="45">
        <f t="shared" si="34"/>
        <v>1.8273184102329831E-3</v>
      </c>
      <c r="BM79" s="46">
        <f t="shared" si="35"/>
        <v>0.1667428049337597</v>
      </c>
      <c r="BN79" s="49">
        <f t="shared" si="36"/>
        <v>1900.0000000000005</v>
      </c>
      <c r="BO79" s="45">
        <f t="shared" si="37"/>
        <v>6.3157894736842093E-2</v>
      </c>
      <c r="BP79" s="45">
        <f t="shared" si="38"/>
        <v>0.78947368421052622</v>
      </c>
      <c r="BQ79" s="46">
        <f t="shared" si="39"/>
        <v>0.1184210526315789</v>
      </c>
      <c r="BR79" s="9">
        <f t="shared" si="40"/>
        <v>1226</v>
      </c>
      <c r="BS79" s="45">
        <f t="shared" si="41"/>
        <v>0.11500815660685156</v>
      </c>
      <c r="BT79" s="45">
        <f t="shared" si="42"/>
        <v>0.72430668841761825</v>
      </c>
      <c r="BU79" s="46">
        <f t="shared" si="43"/>
        <v>0.65171288743882549</v>
      </c>
      <c r="BV79" s="9">
        <f t="shared" si="44"/>
        <v>725</v>
      </c>
      <c r="BW79" s="45">
        <f t="shared" si="45"/>
        <v>0.10206896551724139</v>
      </c>
      <c r="BX79" s="45">
        <f t="shared" si="46"/>
        <v>0.69793103448275862</v>
      </c>
      <c r="BY79" s="46">
        <f t="shared" si="47"/>
        <v>0.62344827586206897</v>
      </c>
      <c r="BZ79" s="9">
        <f t="shared" si="48"/>
        <v>580</v>
      </c>
      <c r="CA79" s="45">
        <f t="shared" si="49"/>
        <v>0.4730831973898858</v>
      </c>
      <c r="CB79" s="45">
        <f t="shared" si="50"/>
        <v>0.05</v>
      </c>
      <c r="CC79" s="45">
        <f t="shared" si="51"/>
        <v>0.78275862068965518</v>
      </c>
      <c r="CD79" s="46">
        <f t="shared" si="52"/>
        <v>0.71896551724137936</v>
      </c>
    </row>
    <row r="80" spans="1:82" x14ac:dyDescent="0.3">
      <c r="A80" s="43"/>
      <c r="B80" s="41">
        <v>80</v>
      </c>
      <c r="C80" s="41">
        <v>1329</v>
      </c>
      <c r="D80" s="41">
        <v>287</v>
      </c>
      <c r="E80" s="41">
        <v>104</v>
      </c>
      <c r="F80" s="41">
        <v>3</v>
      </c>
      <c r="G80" s="41">
        <v>2</v>
      </c>
      <c r="H80" s="41">
        <v>923</v>
      </c>
      <c r="I80" s="41">
        <v>2</v>
      </c>
      <c r="J80" s="41">
        <v>0</v>
      </c>
      <c r="K80" s="41">
        <v>8</v>
      </c>
      <c r="L80" s="41">
        <v>1006</v>
      </c>
      <c r="M80" s="41">
        <v>205</v>
      </c>
      <c r="N80" s="41">
        <v>94</v>
      </c>
      <c r="O80" s="41">
        <v>3</v>
      </c>
      <c r="P80" s="41">
        <v>2</v>
      </c>
      <c r="Q80" s="41">
        <v>694</v>
      </c>
      <c r="R80" s="41">
        <v>2</v>
      </c>
      <c r="S80" s="41">
        <v>0</v>
      </c>
      <c r="T80" s="41">
        <v>6</v>
      </c>
      <c r="U80" s="41">
        <v>712.94491237863576</v>
      </c>
      <c r="V80" s="41">
        <v>114.02660217654172</v>
      </c>
      <c r="W80" s="41">
        <v>158.7837837837838</v>
      </c>
      <c r="X80" s="41">
        <v>0</v>
      </c>
      <c r="Y80" s="41">
        <v>435.96785975164352</v>
      </c>
      <c r="Z80" s="41">
        <v>4.166666666666667</v>
      </c>
      <c r="AA80" s="41">
        <v>532</v>
      </c>
      <c r="AB80" s="41">
        <v>99</v>
      </c>
      <c r="AC80" s="41">
        <v>344</v>
      </c>
      <c r="AD80" s="41">
        <v>311</v>
      </c>
      <c r="AE80" s="41">
        <v>30</v>
      </c>
      <c r="AF80" s="41">
        <v>1</v>
      </c>
      <c r="AG80" s="41">
        <v>0</v>
      </c>
      <c r="AH80" s="41">
        <v>2</v>
      </c>
      <c r="AI80" s="41">
        <v>0</v>
      </c>
      <c r="AJ80" s="41">
        <v>332</v>
      </c>
      <c r="AK80" s="41">
        <v>61</v>
      </c>
      <c r="AL80" s="41">
        <v>207</v>
      </c>
      <c r="AM80" s="41">
        <v>187</v>
      </c>
      <c r="AN80" s="41">
        <v>18</v>
      </c>
      <c r="AO80" s="41">
        <v>0</v>
      </c>
      <c r="AP80" s="41">
        <v>0</v>
      </c>
      <c r="AQ80" s="41">
        <v>2</v>
      </c>
      <c r="AR80" s="41">
        <v>0</v>
      </c>
      <c r="AS80" s="41">
        <v>209</v>
      </c>
      <c r="AT80" s="41">
        <v>35</v>
      </c>
      <c r="AU80" s="41">
        <v>139</v>
      </c>
      <c r="AV80" s="41">
        <v>126</v>
      </c>
      <c r="AW80" s="41">
        <v>12</v>
      </c>
      <c r="AX80" s="41">
        <v>0</v>
      </c>
      <c r="AY80" s="41">
        <v>0</v>
      </c>
      <c r="AZ80" s="41">
        <v>1</v>
      </c>
      <c r="BA80" s="41">
        <v>0</v>
      </c>
      <c r="BB80" s="41" t="s">
        <v>104</v>
      </c>
      <c r="BF80" s="9">
        <f t="shared" si="28"/>
        <v>1329</v>
      </c>
      <c r="BG80" s="45">
        <f t="shared" si="29"/>
        <v>7.8254326561324306E-2</v>
      </c>
      <c r="BH80" s="45">
        <f t="shared" si="30"/>
        <v>0.69450714823175319</v>
      </c>
      <c r="BI80" s="46">
        <f t="shared" si="31"/>
        <v>0.21595184349134688</v>
      </c>
      <c r="BJ80" s="9">
        <f t="shared" si="32"/>
        <v>1006</v>
      </c>
      <c r="BK80" s="45">
        <f t="shared" si="33"/>
        <v>9.3439363817097415E-2</v>
      </c>
      <c r="BL80" s="45">
        <f t="shared" si="34"/>
        <v>1.9880715705765406E-3</v>
      </c>
      <c r="BM80" s="46">
        <f t="shared" si="35"/>
        <v>0.20377733598409542</v>
      </c>
      <c r="BN80" s="49">
        <f t="shared" si="36"/>
        <v>712.94491237863576</v>
      </c>
      <c r="BO80" s="45">
        <f t="shared" si="37"/>
        <v>0.22271536135102651</v>
      </c>
      <c r="BP80" s="45">
        <f t="shared" si="38"/>
        <v>0.61150286955145094</v>
      </c>
      <c r="BQ80" s="46">
        <f t="shared" si="39"/>
        <v>0.15993746528902036</v>
      </c>
      <c r="BR80" s="9">
        <f t="shared" si="40"/>
        <v>532</v>
      </c>
      <c r="BS80" s="45">
        <f t="shared" si="41"/>
        <v>0.18609022556390978</v>
      </c>
      <c r="BT80" s="45">
        <f t="shared" si="42"/>
        <v>0.64661654135338342</v>
      </c>
      <c r="BU80" s="46">
        <f t="shared" si="43"/>
        <v>0.58458646616541354</v>
      </c>
      <c r="BV80" s="9">
        <f t="shared" si="44"/>
        <v>332</v>
      </c>
      <c r="BW80" s="45">
        <f t="shared" si="45"/>
        <v>0.18373493975903615</v>
      </c>
      <c r="BX80" s="45">
        <f t="shared" si="46"/>
        <v>0.62349397590361444</v>
      </c>
      <c r="BY80" s="46">
        <f t="shared" si="47"/>
        <v>0.56325301204819278</v>
      </c>
      <c r="BZ80" s="9">
        <f t="shared" si="48"/>
        <v>209</v>
      </c>
      <c r="CA80" s="45">
        <f t="shared" si="49"/>
        <v>0.39285714285714285</v>
      </c>
      <c r="CB80" s="45">
        <f t="shared" si="50"/>
        <v>0.1674641148325359</v>
      </c>
      <c r="CC80" s="45">
        <f t="shared" si="51"/>
        <v>0.66507177033492826</v>
      </c>
      <c r="CD80" s="46">
        <f t="shared" si="52"/>
        <v>0.60287081339712922</v>
      </c>
    </row>
    <row r="81" spans="1:82" x14ac:dyDescent="0.3">
      <c r="A81" s="43"/>
      <c r="B81" s="41">
        <v>81</v>
      </c>
      <c r="C81" s="41">
        <v>112</v>
      </c>
      <c r="D81" s="41">
        <v>11</v>
      </c>
      <c r="E81" s="41">
        <v>23</v>
      </c>
      <c r="F81" s="41">
        <v>1</v>
      </c>
      <c r="G81" s="41">
        <v>0</v>
      </c>
      <c r="H81" s="41">
        <v>73</v>
      </c>
      <c r="I81" s="41">
        <v>3</v>
      </c>
      <c r="J81" s="41">
        <v>1</v>
      </c>
      <c r="K81" s="41">
        <v>0</v>
      </c>
      <c r="L81" s="41">
        <v>90</v>
      </c>
      <c r="M81" s="41">
        <v>8</v>
      </c>
      <c r="N81" s="41">
        <v>23</v>
      </c>
      <c r="O81" s="41">
        <v>1</v>
      </c>
      <c r="P81" s="41">
        <v>0</v>
      </c>
      <c r="Q81" s="41">
        <v>54</v>
      </c>
      <c r="R81" s="41">
        <v>3</v>
      </c>
      <c r="S81" s="41">
        <v>1</v>
      </c>
      <c r="T81" s="41">
        <v>0</v>
      </c>
      <c r="U81" s="41">
        <v>59.509649281492003</v>
      </c>
      <c r="V81" s="41">
        <v>0</v>
      </c>
      <c r="W81" s="41">
        <v>15.131578947368421</v>
      </c>
      <c r="X81" s="41">
        <v>0</v>
      </c>
      <c r="Y81" s="41">
        <v>41.605136436597107</v>
      </c>
      <c r="Z81" s="41">
        <v>2.6666666666666665</v>
      </c>
      <c r="AA81" s="41">
        <v>63</v>
      </c>
      <c r="AB81" s="41">
        <v>3</v>
      </c>
      <c r="AC81" s="41">
        <v>38</v>
      </c>
      <c r="AD81" s="41">
        <v>35</v>
      </c>
      <c r="AE81" s="41">
        <v>3</v>
      </c>
      <c r="AF81" s="41">
        <v>0</v>
      </c>
      <c r="AG81" s="41">
        <v>0</v>
      </c>
      <c r="AH81" s="41">
        <v>0</v>
      </c>
      <c r="AI81" s="41">
        <v>0</v>
      </c>
      <c r="AJ81" s="41">
        <v>42</v>
      </c>
      <c r="AK81" s="41">
        <v>2</v>
      </c>
      <c r="AL81" s="41">
        <v>22</v>
      </c>
      <c r="AM81" s="41">
        <v>20</v>
      </c>
      <c r="AN81" s="41">
        <v>2</v>
      </c>
      <c r="AO81" s="41">
        <v>0</v>
      </c>
      <c r="AP81" s="41">
        <v>0</v>
      </c>
      <c r="AQ81" s="41">
        <v>0</v>
      </c>
      <c r="AR81" s="41">
        <v>0</v>
      </c>
      <c r="AS81" s="41">
        <v>35</v>
      </c>
      <c r="AT81" s="41">
        <v>0</v>
      </c>
      <c r="AU81" s="41">
        <v>19</v>
      </c>
      <c r="AV81" s="41">
        <v>18</v>
      </c>
      <c r="AW81" s="41">
        <v>1</v>
      </c>
      <c r="AX81" s="41">
        <v>0</v>
      </c>
      <c r="AY81" s="41">
        <v>0</v>
      </c>
      <c r="AZ81" s="41">
        <v>0</v>
      </c>
      <c r="BA81" s="41">
        <v>0</v>
      </c>
      <c r="BB81" s="41" t="s">
        <v>105</v>
      </c>
      <c r="BF81" s="9">
        <f t="shared" si="28"/>
        <v>112</v>
      </c>
      <c r="BG81" s="45">
        <f t="shared" si="29"/>
        <v>0.20535714285714285</v>
      </c>
      <c r="BH81" s="45">
        <f t="shared" si="30"/>
        <v>0.6517857142857143</v>
      </c>
      <c r="BI81" s="46">
        <f t="shared" si="31"/>
        <v>9.8214285714285712E-2</v>
      </c>
      <c r="BJ81" s="9">
        <f t="shared" si="32"/>
        <v>90</v>
      </c>
      <c r="BK81" s="45">
        <f t="shared" si="33"/>
        <v>0.25555555555555554</v>
      </c>
      <c r="BL81" s="45">
        <f t="shared" si="34"/>
        <v>0</v>
      </c>
      <c r="BM81" s="46">
        <f t="shared" si="35"/>
        <v>8.8888888888888892E-2</v>
      </c>
      <c r="BN81" s="49">
        <f t="shared" si="36"/>
        <v>59.509649281492003</v>
      </c>
      <c r="BO81" s="45">
        <f t="shared" si="37"/>
        <v>0.25427101537421543</v>
      </c>
      <c r="BP81" s="45">
        <f t="shared" si="38"/>
        <v>0.69913261023933893</v>
      </c>
      <c r="BQ81" s="46">
        <f t="shared" si="39"/>
        <v>0</v>
      </c>
      <c r="BR81" s="9">
        <f t="shared" si="40"/>
        <v>63</v>
      </c>
      <c r="BS81" s="45">
        <f t="shared" si="41"/>
        <v>4.7619047619047616E-2</v>
      </c>
      <c r="BT81" s="45">
        <f t="shared" si="42"/>
        <v>0.60317460317460314</v>
      </c>
      <c r="BU81" s="46">
        <f t="shared" si="43"/>
        <v>0.55555555555555558</v>
      </c>
      <c r="BV81" s="9">
        <f t="shared" si="44"/>
        <v>42</v>
      </c>
      <c r="BW81" s="45">
        <f t="shared" si="45"/>
        <v>4.7619047619047616E-2</v>
      </c>
      <c r="BX81" s="45">
        <f t="shared" si="46"/>
        <v>0.52380952380952384</v>
      </c>
      <c r="BY81" s="46">
        <f t="shared" si="47"/>
        <v>0.47619047619047616</v>
      </c>
      <c r="BZ81" s="9">
        <f t="shared" si="48"/>
        <v>35</v>
      </c>
      <c r="CA81" s="45">
        <f t="shared" si="49"/>
        <v>0.55555555555555558</v>
      </c>
      <c r="CB81" s="45">
        <f t="shared" si="50"/>
        <v>0</v>
      </c>
      <c r="CC81" s="45">
        <f t="shared" si="51"/>
        <v>0.54285714285714282</v>
      </c>
      <c r="CD81" s="46">
        <f t="shared" si="52"/>
        <v>0.51428571428571423</v>
      </c>
    </row>
    <row r="82" spans="1:82" x14ac:dyDescent="0.3">
      <c r="A82" s="43"/>
      <c r="B82" s="41">
        <v>82</v>
      </c>
      <c r="C82" s="41">
        <v>518</v>
      </c>
      <c r="D82" s="41">
        <v>30</v>
      </c>
      <c r="E82" s="41">
        <v>70</v>
      </c>
      <c r="F82" s="41">
        <v>0</v>
      </c>
      <c r="G82" s="41">
        <v>1</v>
      </c>
      <c r="H82" s="41">
        <v>417</v>
      </c>
      <c r="I82" s="41">
        <v>0</v>
      </c>
      <c r="J82" s="41">
        <v>0</v>
      </c>
      <c r="K82" s="41">
        <v>0</v>
      </c>
      <c r="L82" s="41">
        <v>399</v>
      </c>
      <c r="M82" s="41">
        <v>21</v>
      </c>
      <c r="N82" s="41">
        <v>57</v>
      </c>
      <c r="O82" s="41">
        <v>0</v>
      </c>
      <c r="P82" s="41">
        <v>1</v>
      </c>
      <c r="Q82" s="41">
        <v>320</v>
      </c>
      <c r="R82" s="41">
        <v>0</v>
      </c>
      <c r="S82" s="41">
        <v>0</v>
      </c>
      <c r="T82" s="41">
        <v>0</v>
      </c>
      <c r="U82" s="41">
        <v>393.89115999169951</v>
      </c>
      <c r="V82" s="41">
        <v>15.999999999999998</v>
      </c>
      <c r="W82" s="41">
        <v>77.563291139240505</v>
      </c>
      <c r="X82" s="41">
        <v>0</v>
      </c>
      <c r="Y82" s="41">
        <v>300.32786885245901</v>
      </c>
      <c r="Z82" s="41">
        <v>0</v>
      </c>
      <c r="AA82" s="41">
        <v>250</v>
      </c>
      <c r="AB82" s="41">
        <v>9</v>
      </c>
      <c r="AC82" s="41">
        <v>181</v>
      </c>
      <c r="AD82" s="41">
        <v>165</v>
      </c>
      <c r="AE82" s="41">
        <v>12</v>
      </c>
      <c r="AF82" s="41">
        <v>3</v>
      </c>
      <c r="AG82" s="41">
        <v>0</v>
      </c>
      <c r="AH82" s="41">
        <v>0</v>
      </c>
      <c r="AI82" s="41">
        <v>1</v>
      </c>
      <c r="AJ82" s="41">
        <v>128</v>
      </c>
      <c r="AK82" s="41">
        <v>7</v>
      </c>
      <c r="AL82" s="41">
        <v>78</v>
      </c>
      <c r="AM82" s="41">
        <v>73</v>
      </c>
      <c r="AN82" s="41">
        <v>2</v>
      </c>
      <c r="AO82" s="41">
        <v>3</v>
      </c>
      <c r="AP82" s="41">
        <v>0</v>
      </c>
      <c r="AQ82" s="41">
        <v>0</v>
      </c>
      <c r="AR82" s="41">
        <v>0</v>
      </c>
      <c r="AS82" s="41">
        <v>107</v>
      </c>
      <c r="AT82" s="41">
        <v>2</v>
      </c>
      <c r="AU82" s="41">
        <v>76</v>
      </c>
      <c r="AV82" s="41">
        <v>73</v>
      </c>
      <c r="AW82" s="41">
        <v>3</v>
      </c>
      <c r="AX82" s="41">
        <v>0</v>
      </c>
      <c r="AY82" s="41">
        <v>0</v>
      </c>
      <c r="AZ82" s="41">
        <v>0</v>
      </c>
      <c r="BA82" s="41">
        <v>0</v>
      </c>
      <c r="BB82" s="41" t="s">
        <v>106</v>
      </c>
      <c r="BF82" s="9">
        <f t="shared" si="28"/>
        <v>518</v>
      </c>
      <c r="BG82" s="45">
        <f t="shared" si="29"/>
        <v>0.13513513513513514</v>
      </c>
      <c r="BH82" s="45">
        <f t="shared" si="30"/>
        <v>0.80501930501930496</v>
      </c>
      <c r="BI82" s="46">
        <f t="shared" si="31"/>
        <v>5.7915057915057917E-2</v>
      </c>
      <c r="BJ82" s="9">
        <f t="shared" si="32"/>
        <v>399</v>
      </c>
      <c r="BK82" s="45">
        <f t="shared" si="33"/>
        <v>0.14285714285714285</v>
      </c>
      <c r="BL82" s="45">
        <f t="shared" si="34"/>
        <v>2.5062656641604009E-3</v>
      </c>
      <c r="BM82" s="46">
        <f t="shared" si="35"/>
        <v>5.2631578947368418E-2</v>
      </c>
      <c r="BN82" s="49">
        <f t="shared" si="36"/>
        <v>393.89115999169951</v>
      </c>
      <c r="BO82" s="45">
        <f t="shared" si="37"/>
        <v>0.19691554169653108</v>
      </c>
      <c r="BP82" s="45">
        <f t="shared" si="38"/>
        <v>0.76246410013057375</v>
      </c>
      <c r="BQ82" s="46">
        <f t="shared" si="39"/>
        <v>4.0620358172895193E-2</v>
      </c>
      <c r="BR82" s="9">
        <f t="shared" si="40"/>
        <v>250</v>
      </c>
      <c r="BS82" s="45">
        <f t="shared" si="41"/>
        <v>3.5999999999999997E-2</v>
      </c>
      <c r="BT82" s="45">
        <f t="shared" si="42"/>
        <v>0.72399999999999998</v>
      </c>
      <c r="BU82" s="46">
        <f t="shared" si="43"/>
        <v>0.66</v>
      </c>
      <c r="BV82" s="9">
        <f t="shared" si="44"/>
        <v>128</v>
      </c>
      <c r="BW82" s="45">
        <f t="shared" si="45"/>
        <v>5.46875E-2</v>
      </c>
      <c r="BX82" s="45">
        <f t="shared" si="46"/>
        <v>0.609375</v>
      </c>
      <c r="BY82" s="46">
        <f t="shared" si="47"/>
        <v>0.5703125</v>
      </c>
      <c r="BZ82" s="9">
        <f t="shared" si="48"/>
        <v>107</v>
      </c>
      <c r="CA82" s="45">
        <f t="shared" si="49"/>
        <v>0.42799999999999999</v>
      </c>
      <c r="CB82" s="45">
        <f t="shared" si="50"/>
        <v>1.8691588785046728E-2</v>
      </c>
      <c r="CC82" s="45">
        <f t="shared" si="51"/>
        <v>0.71028037383177567</v>
      </c>
      <c r="CD82" s="46">
        <f t="shared" si="52"/>
        <v>0.68224299065420557</v>
      </c>
    </row>
    <row r="83" spans="1:82" x14ac:dyDescent="0.3">
      <c r="A83" s="43"/>
      <c r="B83" s="41">
        <v>83</v>
      </c>
      <c r="C83" s="41">
        <v>4</v>
      </c>
      <c r="D83" s="41">
        <v>0</v>
      </c>
      <c r="E83" s="41">
        <v>0</v>
      </c>
      <c r="F83" s="41">
        <v>0</v>
      </c>
      <c r="G83" s="41">
        <v>0</v>
      </c>
      <c r="H83" s="41">
        <v>4</v>
      </c>
      <c r="I83" s="41">
        <v>0</v>
      </c>
      <c r="J83" s="41">
        <v>0</v>
      </c>
      <c r="K83" s="41">
        <v>0</v>
      </c>
      <c r="L83" s="41">
        <v>4</v>
      </c>
      <c r="M83" s="41">
        <v>0</v>
      </c>
      <c r="N83" s="41">
        <v>0</v>
      </c>
      <c r="O83" s="41">
        <v>0</v>
      </c>
      <c r="P83" s="41">
        <v>0</v>
      </c>
      <c r="Q83" s="41">
        <v>4</v>
      </c>
      <c r="R83" s="41">
        <v>0</v>
      </c>
      <c r="S83" s="41">
        <v>0</v>
      </c>
      <c r="T83" s="41">
        <v>0</v>
      </c>
      <c r="U83" s="41">
        <v>2.8220858895705523</v>
      </c>
      <c r="V83" s="41">
        <v>0</v>
      </c>
      <c r="W83" s="41">
        <v>0</v>
      </c>
      <c r="X83" s="41">
        <v>0</v>
      </c>
      <c r="Y83" s="41">
        <v>2.8220858895705523</v>
      </c>
      <c r="Z83" s="41">
        <v>0</v>
      </c>
      <c r="AA83" s="41">
        <v>3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2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0</v>
      </c>
      <c r="AS83" s="41">
        <v>1</v>
      </c>
      <c r="AT83" s="41">
        <v>1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 t="s">
        <v>107</v>
      </c>
      <c r="BF83" s="9">
        <f t="shared" si="28"/>
        <v>4</v>
      </c>
      <c r="BG83" s="45">
        <f t="shared" si="29"/>
        <v>0</v>
      </c>
      <c r="BH83" s="45">
        <f t="shared" si="30"/>
        <v>1</v>
      </c>
      <c r="BI83" s="46">
        <f t="shared" si="31"/>
        <v>0</v>
      </c>
      <c r="BJ83" s="9">
        <f t="shared" si="32"/>
        <v>4</v>
      </c>
      <c r="BK83" s="45">
        <f t="shared" si="33"/>
        <v>0</v>
      </c>
      <c r="BL83" s="45">
        <f t="shared" si="34"/>
        <v>0</v>
      </c>
      <c r="BM83" s="46">
        <f t="shared" si="35"/>
        <v>0</v>
      </c>
      <c r="BN83" s="49">
        <f t="shared" si="36"/>
        <v>2.8220858895705523</v>
      </c>
      <c r="BO83" s="45">
        <f t="shared" si="37"/>
        <v>0</v>
      </c>
      <c r="BP83" s="45">
        <f t="shared" si="38"/>
        <v>1</v>
      </c>
      <c r="BQ83" s="46">
        <f t="shared" si="39"/>
        <v>0</v>
      </c>
      <c r="BR83" s="9">
        <f t="shared" si="40"/>
        <v>3</v>
      </c>
      <c r="BS83" s="45">
        <f t="shared" si="41"/>
        <v>0.33333333333333331</v>
      </c>
      <c r="BT83" s="45">
        <f t="shared" si="42"/>
        <v>0</v>
      </c>
      <c r="BU83" s="46">
        <f t="shared" si="43"/>
        <v>0</v>
      </c>
      <c r="BV83" s="9">
        <f t="shared" si="44"/>
        <v>2</v>
      </c>
      <c r="BW83" s="45">
        <f t="shared" si="45"/>
        <v>0</v>
      </c>
      <c r="BX83" s="45">
        <f t="shared" si="46"/>
        <v>0</v>
      </c>
      <c r="BY83" s="46">
        <f t="shared" si="47"/>
        <v>0</v>
      </c>
      <c r="BZ83" s="9">
        <f t="shared" si="48"/>
        <v>1</v>
      </c>
      <c r="CA83" s="45">
        <f t="shared" si="49"/>
        <v>0.33333333333333331</v>
      </c>
      <c r="CB83" s="45">
        <f t="shared" si="50"/>
        <v>1</v>
      </c>
      <c r="CC83" s="45">
        <f t="shared" si="51"/>
        <v>0</v>
      </c>
      <c r="CD83" s="46">
        <f t="shared" si="52"/>
        <v>0</v>
      </c>
    </row>
    <row r="84" spans="1:82" x14ac:dyDescent="0.3">
      <c r="A84" s="43"/>
      <c r="B84" s="41">
        <v>84</v>
      </c>
      <c r="C84" s="41">
        <v>1693</v>
      </c>
      <c r="D84" s="41">
        <v>1072</v>
      </c>
      <c r="E84" s="41">
        <v>143</v>
      </c>
      <c r="F84" s="41">
        <v>19</v>
      </c>
      <c r="G84" s="41">
        <v>9</v>
      </c>
      <c r="H84" s="41">
        <v>411</v>
      </c>
      <c r="I84" s="41">
        <v>30</v>
      </c>
      <c r="J84" s="41">
        <v>6</v>
      </c>
      <c r="K84" s="41">
        <v>3</v>
      </c>
      <c r="L84" s="41">
        <v>1113</v>
      </c>
      <c r="M84" s="41">
        <v>646</v>
      </c>
      <c r="N84" s="41">
        <v>99</v>
      </c>
      <c r="O84" s="41">
        <v>16</v>
      </c>
      <c r="P84" s="41">
        <v>5</v>
      </c>
      <c r="Q84" s="41">
        <v>325</v>
      </c>
      <c r="R84" s="41">
        <v>16</v>
      </c>
      <c r="S84" s="41">
        <v>5</v>
      </c>
      <c r="T84" s="41">
        <v>1</v>
      </c>
      <c r="U84" s="41">
        <v>565</v>
      </c>
      <c r="V84" s="41">
        <v>205</v>
      </c>
      <c r="W84" s="41">
        <v>80</v>
      </c>
      <c r="X84" s="41">
        <v>0</v>
      </c>
      <c r="Y84" s="41">
        <v>180</v>
      </c>
      <c r="Z84" s="41">
        <v>95</v>
      </c>
      <c r="AA84" s="41">
        <v>334</v>
      </c>
      <c r="AB84" s="41">
        <v>104</v>
      </c>
      <c r="AC84" s="41">
        <v>144</v>
      </c>
      <c r="AD84" s="41">
        <v>125</v>
      </c>
      <c r="AE84" s="41">
        <v>8</v>
      </c>
      <c r="AF84" s="41">
        <v>2</v>
      </c>
      <c r="AG84" s="41">
        <v>1</v>
      </c>
      <c r="AH84" s="41">
        <v>4</v>
      </c>
      <c r="AI84" s="41">
        <v>4</v>
      </c>
      <c r="AJ84" s="41">
        <v>192</v>
      </c>
      <c r="AK84" s="41">
        <v>50</v>
      </c>
      <c r="AL84" s="41">
        <v>94</v>
      </c>
      <c r="AM84" s="41">
        <v>81</v>
      </c>
      <c r="AN84" s="41">
        <v>5</v>
      </c>
      <c r="AO84" s="41">
        <v>0</v>
      </c>
      <c r="AP84" s="41">
        <v>1</v>
      </c>
      <c r="AQ84" s="41">
        <v>4</v>
      </c>
      <c r="AR84" s="41">
        <v>3</v>
      </c>
      <c r="AS84" s="41">
        <v>126</v>
      </c>
      <c r="AT84" s="41">
        <v>23</v>
      </c>
      <c r="AU84" s="41">
        <v>72</v>
      </c>
      <c r="AV84" s="41">
        <v>66</v>
      </c>
      <c r="AW84" s="41">
        <v>4</v>
      </c>
      <c r="AX84" s="41">
        <v>0</v>
      </c>
      <c r="AY84" s="41">
        <v>1</v>
      </c>
      <c r="AZ84" s="41">
        <v>1</v>
      </c>
      <c r="BA84" s="41">
        <v>0</v>
      </c>
      <c r="BB84" s="41" t="s">
        <v>108</v>
      </c>
      <c r="BF84" s="9">
        <f t="shared" si="28"/>
        <v>1693</v>
      </c>
      <c r="BG84" s="45">
        <f t="shared" si="29"/>
        <v>8.4465445953927937E-2</v>
      </c>
      <c r="BH84" s="45">
        <f t="shared" si="30"/>
        <v>0.24276432368576492</v>
      </c>
      <c r="BI84" s="46">
        <f t="shared" si="31"/>
        <v>0.63319551092734794</v>
      </c>
      <c r="BJ84" s="9">
        <f t="shared" si="32"/>
        <v>1113</v>
      </c>
      <c r="BK84" s="45">
        <f t="shared" si="33"/>
        <v>8.8948787061994605E-2</v>
      </c>
      <c r="BL84" s="45">
        <f t="shared" si="34"/>
        <v>4.4923629829290209E-3</v>
      </c>
      <c r="BM84" s="46">
        <f t="shared" si="35"/>
        <v>0.58041329739442948</v>
      </c>
      <c r="BN84" s="49">
        <f t="shared" si="36"/>
        <v>565</v>
      </c>
      <c r="BO84" s="45">
        <f t="shared" si="37"/>
        <v>0.1415929203539823</v>
      </c>
      <c r="BP84" s="45">
        <f t="shared" si="38"/>
        <v>0.31858407079646017</v>
      </c>
      <c r="BQ84" s="46">
        <f t="shared" si="39"/>
        <v>0.36283185840707965</v>
      </c>
      <c r="BR84" s="9">
        <f t="shared" si="40"/>
        <v>334</v>
      </c>
      <c r="BS84" s="45">
        <f t="shared" si="41"/>
        <v>0.31137724550898205</v>
      </c>
      <c r="BT84" s="45">
        <f t="shared" si="42"/>
        <v>0.43113772455089822</v>
      </c>
      <c r="BU84" s="46">
        <f t="shared" si="43"/>
        <v>0.37425149700598803</v>
      </c>
      <c r="BV84" s="9">
        <f t="shared" si="44"/>
        <v>192</v>
      </c>
      <c r="BW84" s="45">
        <f t="shared" si="45"/>
        <v>0.26041666666666669</v>
      </c>
      <c r="BX84" s="45">
        <f t="shared" si="46"/>
        <v>0.48958333333333331</v>
      </c>
      <c r="BY84" s="46">
        <f t="shared" si="47"/>
        <v>0.421875</v>
      </c>
      <c r="BZ84" s="9">
        <f t="shared" si="48"/>
        <v>126</v>
      </c>
      <c r="CA84" s="45">
        <f t="shared" si="49"/>
        <v>0.3772455089820359</v>
      </c>
      <c r="CB84" s="45">
        <f t="shared" si="50"/>
        <v>0.18253968253968253</v>
      </c>
      <c r="CC84" s="45">
        <f t="shared" si="51"/>
        <v>0.5714285714285714</v>
      </c>
      <c r="CD84" s="46">
        <f t="shared" si="52"/>
        <v>0.52380952380952384</v>
      </c>
    </row>
    <row r="85" spans="1:82" x14ac:dyDescent="0.3">
      <c r="A85" s="43"/>
      <c r="B85" s="41">
        <v>85</v>
      </c>
      <c r="C85" s="41">
        <v>2319</v>
      </c>
      <c r="D85" s="41">
        <v>1336</v>
      </c>
      <c r="E85" s="41">
        <v>160</v>
      </c>
      <c r="F85" s="41">
        <v>14</v>
      </c>
      <c r="G85" s="41">
        <v>1</v>
      </c>
      <c r="H85" s="41">
        <v>777</v>
      </c>
      <c r="I85" s="41">
        <v>17</v>
      </c>
      <c r="J85" s="41">
        <v>2</v>
      </c>
      <c r="K85" s="41">
        <v>12</v>
      </c>
      <c r="L85" s="41">
        <v>1609</v>
      </c>
      <c r="M85" s="41">
        <v>860</v>
      </c>
      <c r="N85" s="41">
        <v>142</v>
      </c>
      <c r="O85" s="41">
        <v>10</v>
      </c>
      <c r="P85" s="41">
        <v>1</v>
      </c>
      <c r="Q85" s="41">
        <v>577</v>
      </c>
      <c r="R85" s="41">
        <v>13</v>
      </c>
      <c r="S85" s="41">
        <v>0</v>
      </c>
      <c r="T85" s="41">
        <v>6</v>
      </c>
      <c r="U85" s="41">
        <v>1160.0000000000002</v>
      </c>
      <c r="V85" s="41">
        <v>469.99999999999994</v>
      </c>
      <c r="W85" s="41">
        <v>200.00000000000003</v>
      </c>
      <c r="X85" s="41">
        <v>0</v>
      </c>
      <c r="Y85" s="41">
        <v>494.99999999999994</v>
      </c>
      <c r="Z85" s="41">
        <v>0</v>
      </c>
      <c r="AA85" s="41">
        <v>756</v>
      </c>
      <c r="AB85" s="41">
        <v>286</v>
      </c>
      <c r="AC85" s="41">
        <v>326</v>
      </c>
      <c r="AD85" s="41">
        <v>274</v>
      </c>
      <c r="AE85" s="41">
        <v>26</v>
      </c>
      <c r="AF85" s="41">
        <v>8</v>
      </c>
      <c r="AG85" s="41">
        <v>1</v>
      </c>
      <c r="AH85" s="41">
        <v>16</v>
      </c>
      <c r="AI85" s="41">
        <v>1</v>
      </c>
      <c r="AJ85" s="41">
        <v>466</v>
      </c>
      <c r="AK85" s="41">
        <v>158</v>
      </c>
      <c r="AL85" s="41">
        <v>209</v>
      </c>
      <c r="AM85" s="41">
        <v>180</v>
      </c>
      <c r="AN85" s="41">
        <v>13</v>
      </c>
      <c r="AO85" s="41">
        <v>3</v>
      </c>
      <c r="AP85" s="41">
        <v>1</v>
      </c>
      <c r="AQ85" s="41">
        <v>11</v>
      </c>
      <c r="AR85" s="41">
        <v>1</v>
      </c>
      <c r="AS85" s="41">
        <v>293</v>
      </c>
      <c r="AT85" s="41">
        <v>83</v>
      </c>
      <c r="AU85" s="41">
        <v>153</v>
      </c>
      <c r="AV85" s="41">
        <v>134</v>
      </c>
      <c r="AW85" s="41">
        <v>9</v>
      </c>
      <c r="AX85" s="41">
        <v>3</v>
      </c>
      <c r="AY85" s="41">
        <v>1</v>
      </c>
      <c r="AZ85" s="41">
        <v>6</v>
      </c>
      <c r="BA85" s="41">
        <v>0</v>
      </c>
      <c r="BB85" s="41" t="s">
        <v>109</v>
      </c>
      <c r="BF85" s="9">
        <f t="shared" si="28"/>
        <v>2319</v>
      </c>
      <c r="BG85" s="45">
        <f t="shared" si="29"/>
        <v>6.8995256576110386E-2</v>
      </c>
      <c r="BH85" s="45">
        <f t="shared" si="30"/>
        <v>0.33505821474773612</v>
      </c>
      <c r="BI85" s="46">
        <f t="shared" si="31"/>
        <v>0.57611039241052175</v>
      </c>
      <c r="BJ85" s="9">
        <f t="shared" si="32"/>
        <v>1609</v>
      </c>
      <c r="BK85" s="45">
        <f t="shared" si="33"/>
        <v>8.8253573648228709E-2</v>
      </c>
      <c r="BL85" s="45">
        <f t="shared" si="34"/>
        <v>6.215040397762585E-4</v>
      </c>
      <c r="BM85" s="46">
        <f t="shared" si="35"/>
        <v>0.53449347420758231</v>
      </c>
      <c r="BN85" s="49">
        <f t="shared" si="36"/>
        <v>1160.0000000000002</v>
      </c>
      <c r="BO85" s="45">
        <f t="shared" si="37"/>
        <v>0.17241379310344826</v>
      </c>
      <c r="BP85" s="45">
        <f t="shared" si="38"/>
        <v>0.42672413793103436</v>
      </c>
      <c r="BQ85" s="46">
        <f t="shared" si="39"/>
        <v>0.40517241379310331</v>
      </c>
      <c r="BR85" s="9">
        <f t="shared" si="40"/>
        <v>756</v>
      </c>
      <c r="BS85" s="45">
        <f t="shared" si="41"/>
        <v>0.37830687830687831</v>
      </c>
      <c r="BT85" s="45">
        <f t="shared" si="42"/>
        <v>0.43121693121693122</v>
      </c>
      <c r="BU85" s="46">
        <f t="shared" si="43"/>
        <v>0.36243386243386244</v>
      </c>
      <c r="BV85" s="9">
        <f t="shared" si="44"/>
        <v>466</v>
      </c>
      <c r="BW85" s="45">
        <f t="shared" si="45"/>
        <v>0.33905579399141633</v>
      </c>
      <c r="BX85" s="45">
        <f t="shared" si="46"/>
        <v>0.44849785407725323</v>
      </c>
      <c r="BY85" s="46">
        <f t="shared" si="47"/>
        <v>0.38626609442060084</v>
      </c>
      <c r="BZ85" s="9">
        <f t="shared" si="48"/>
        <v>293</v>
      </c>
      <c r="CA85" s="45">
        <f t="shared" si="49"/>
        <v>0.38756613756613756</v>
      </c>
      <c r="CB85" s="45">
        <f t="shared" si="50"/>
        <v>0.28327645051194539</v>
      </c>
      <c r="CC85" s="45">
        <f t="shared" si="51"/>
        <v>0.52218430034129693</v>
      </c>
      <c r="CD85" s="46">
        <f t="shared" si="52"/>
        <v>0.45733788395904434</v>
      </c>
    </row>
    <row r="86" spans="1:82" x14ac:dyDescent="0.3">
      <c r="A86" s="43"/>
      <c r="B86" s="41">
        <v>86</v>
      </c>
      <c r="C86" s="41">
        <v>2453</v>
      </c>
      <c r="D86" s="41">
        <v>1570</v>
      </c>
      <c r="E86" s="41">
        <v>213</v>
      </c>
      <c r="F86" s="41">
        <v>40</v>
      </c>
      <c r="G86" s="41">
        <v>7</v>
      </c>
      <c r="H86" s="41">
        <v>585</v>
      </c>
      <c r="I86" s="41">
        <v>31</v>
      </c>
      <c r="J86" s="41">
        <v>0</v>
      </c>
      <c r="K86" s="41">
        <v>7</v>
      </c>
      <c r="L86" s="41">
        <v>1728</v>
      </c>
      <c r="M86" s="41">
        <v>1034</v>
      </c>
      <c r="N86" s="41">
        <v>174</v>
      </c>
      <c r="O86" s="41">
        <v>29</v>
      </c>
      <c r="P86" s="41">
        <v>5</v>
      </c>
      <c r="Q86" s="41">
        <v>463</v>
      </c>
      <c r="R86" s="41">
        <v>20</v>
      </c>
      <c r="S86" s="41">
        <v>0</v>
      </c>
      <c r="T86" s="41">
        <v>3</v>
      </c>
      <c r="U86" s="41">
        <v>1163.148796099706</v>
      </c>
      <c r="V86" s="41">
        <v>479.1866330390921</v>
      </c>
      <c r="W86" s="41">
        <v>166.59574468085108</v>
      </c>
      <c r="X86" s="41">
        <v>2.8292682926829271</v>
      </c>
      <c r="Y86" s="41">
        <v>458.79090909090911</v>
      </c>
      <c r="Z86" s="41">
        <v>58.709677419354833</v>
      </c>
      <c r="AA86" s="41">
        <v>804</v>
      </c>
      <c r="AB86" s="41">
        <v>348</v>
      </c>
      <c r="AC86" s="41">
        <v>264</v>
      </c>
      <c r="AD86" s="41">
        <v>244</v>
      </c>
      <c r="AE86" s="41">
        <v>10</v>
      </c>
      <c r="AF86" s="41">
        <v>4</v>
      </c>
      <c r="AG86" s="41">
        <v>0</v>
      </c>
      <c r="AH86" s="41">
        <v>5</v>
      </c>
      <c r="AI86" s="41">
        <v>1</v>
      </c>
      <c r="AJ86" s="41">
        <v>480</v>
      </c>
      <c r="AK86" s="41">
        <v>215</v>
      </c>
      <c r="AL86" s="41">
        <v>145</v>
      </c>
      <c r="AM86" s="41">
        <v>139</v>
      </c>
      <c r="AN86" s="41">
        <v>4</v>
      </c>
      <c r="AO86" s="41">
        <v>0</v>
      </c>
      <c r="AP86" s="41">
        <v>0</v>
      </c>
      <c r="AQ86" s="41">
        <v>2</v>
      </c>
      <c r="AR86" s="41">
        <v>0</v>
      </c>
      <c r="AS86" s="41">
        <v>336</v>
      </c>
      <c r="AT86" s="41">
        <v>118</v>
      </c>
      <c r="AU86" s="41">
        <v>138</v>
      </c>
      <c r="AV86" s="41">
        <v>132</v>
      </c>
      <c r="AW86" s="41">
        <v>5</v>
      </c>
      <c r="AX86" s="41">
        <v>0</v>
      </c>
      <c r="AY86" s="41">
        <v>0</v>
      </c>
      <c r="AZ86" s="41">
        <v>1</v>
      </c>
      <c r="BA86" s="41">
        <v>0</v>
      </c>
      <c r="BB86" s="41" t="s">
        <v>110</v>
      </c>
      <c r="BF86" s="9">
        <f t="shared" si="28"/>
        <v>2453</v>
      </c>
      <c r="BG86" s="45">
        <f t="shared" si="29"/>
        <v>8.6832450061149619E-2</v>
      </c>
      <c r="BH86" s="45">
        <f t="shared" si="30"/>
        <v>0.23848348960456583</v>
      </c>
      <c r="BI86" s="46">
        <f t="shared" si="31"/>
        <v>0.6400326131267835</v>
      </c>
      <c r="BJ86" s="9">
        <f t="shared" si="32"/>
        <v>1728</v>
      </c>
      <c r="BK86" s="45">
        <f t="shared" si="33"/>
        <v>0.10069444444444445</v>
      </c>
      <c r="BL86" s="45">
        <f t="shared" si="34"/>
        <v>2.8935185185185184E-3</v>
      </c>
      <c r="BM86" s="46">
        <f t="shared" si="35"/>
        <v>0.59837962962962965</v>
      </c>
      <c r="BN86" s="49">
        <f t="shared" si="36"/>
        <v>1163.148796099706</v>
      </c>
      <c r="BO86" s="45">
        <f t="shared" si="37"/>
        <v>0.14322823119405126</v>
      </c>
      <c r="BP86" s="45">
        <f t="shared" si="38"/>
        <v>0.39443870864100622</v>
      </c>
      <c r="BQ86" s="46">
        <f t="shared" si="39"/>
        <v>0.41197363110026025</v>
      </c>
      <c r="BR86" s="9">
        <f t="shared" si="40"/>
        <v>804</v>
      </c>
      <c r="BS86" s="45">
        <f t="shared" si="41"/>
        <v>0.43283582089552236</v>
      </c>
      <c r="BT86" s="45">
        <f t="shared" si="42"/>
        <v>0.32835820895522388</v>
      </c>
      <c r="BU86" s="46">
        <f t="shared" si="43"/>
        <v>0.30348258706467662</v>
      </c>
      <c r="BV86" s="9">
        <f t="shared" si="44"/>
        <v>480</v>
      </c>
      <c r="BW86" s="45">
        <f t="shared" si="45"/>
        <v>0.44791666666666669</v>
      </c>
      <c r="BX86" s="45">
        <f t="shared" si="46"/>
        <v>0.30208333333333331</v>
      </c>
      <c r="BY86" s="46">
        <f t="shared" si="47"/>
        <v>0.28958333333333336</v>
      </c>
      <c r="BZ86" s="9">
        <f t="shared" si="48"/>
        <v>336</v>
      </c>
      <c r="CA86" s="45">
        <f t="shared" si="49"/>
        <v>0.41791044776119401</v>
      </c>
      <c r="CB86" s="45">
        <f t="shared" si="50"/>
        <v>0.35119047619047616</v>
      </c>
      <c r="CC86" s="45">
        <f t="shared" si="51"/>
        <v>0.4107142857142857</v>
      </c>
      <c r="CD86" s="46">
        <f t="shared" si="52"/>
        <v>0.39285714285714285</v>
      </c>
    </row>
    <row r="87" spans="1:82" x14ac:dyDescent="0.3">
      <c r="A87" s="43"/>
      <c r="B87" s="41">
        <v>87</v>
      </c>
      <c r="C87" s="41">
        <v>2067</v>
      </c>
      <c r="D87" s="41">
        <v>1294</v>
      </c>
      <c r="E87" s="41">
        <v>314</v>
      </c>
      <c r="F87" s="41">
        <v>23</v>
      </c>
      <c r="G87" s="41">
        <v>15</v>
      </c>
      <c r="H87" s="41">
        <v>399</v>
      </c>
      <c r="I87" s="41">
        <v>7</v>
      </c>
      <c r="J87" s="41">
        <v>0</v>
      </c>
      <c r="K87" s="41">
        <v>15</v>
      </c>
      <c r="L87" s="41">
        <v>1507</v>
      </c>
      <c r="M87" s="41">
        <v>860</v>
      </c>
      <c r="N87" s="41">
        <v>277</v>
      </c>
      <c r="O87" s="41">
        <v>22</v>
      </c>
      <c r="P87" s="41">
        <v>12</v>
      </c>
      <c r="Q87" s="41">
        <v>320</v>
      </c>
      <c r="R87" s="41">
        <v>6</v>
      </c>
      <c r="S87" s="41">
        <v>0</v>
      </c>
      <c r="T87" s="41">
        <v>10</v>
      </c>
      <c r="U87" s="41">
        <v>989.99999999999989</v>
      </c>
      <c r="V87" s="41">
        <v>464.99999999999989</v>
      </c>
      <c r="W87" s="41">
        <v>230.00000000000003</v>
      </c>
      <c r="X87" s="41">
        <v>0</v>
      </c>
      <c r="Y87" s="41">
        <v>260</v>
      </c>
      <c r="Z87" s="41">
        <v>39</v>
      </c>
      <c r="AA87" s="41">
        <v>656</v>
      </c>
      <c r="AB87" s="41">
        <v>345</v>
      </c>
      <c r="AC87" s="41">
        <v>140</v>
      </c>
      <c r="AD87" s="41">
        <v>112</v>
      </c>
      <c r="AE87" s="41">
        <v>14</v>
      </c>
      <c r="AF87" s="41">
        <v>1</v>
      </c>
      <c r="AG87" s="41">
        <v>0</v>
      </c>
      <c r="AH87" s="41">
        <v>13</v>
      </c>
      <c r="AI87" s="41">
        <v>0</v>
      </c>
      <c r="AJ87" s="41">
        <v>370</v>
      </c>
      <c r="AK87" s="41">
        <v>180</v>
      </c>
      <c r="AL87" s="41">
        <v>69</v>
      </c>
      <c r="AM87" s="41">
        <v>54</v>
      </c>
      <c r="AN87" s="41">
        <v>4</v>
      </c>
      <c r="AO87" s="41">
        <v>1</v>
      </c>
      <c r="AP87" s="41">
        <v>0</v>
      </c>
      <c r="AQ87" s="41">
        <v>10</v>
      </c>
      <c r="AR87" s="41">
        <v>0</v>
      </c>
      <c r="AS87" s="41">
        <v>225</v>
      </c>
      <c r="AT87" s="41">
        <v>94</v>
      </c>
      <c r="AU87" s="41">
        <v>56</v>
      </c>
      <c r="AV87" s="41">
        <v>48</v>
      </c>
      <c r="AW87" s="41">
        <v>4</v>
      </c>
      <c r="AX87" s="41">
        <v>0</v>
      </c>
      <c r="AY87" s="41">
        <v>0</v>
      </c>
      <c r="AZ87" s="41">
        <v>4</v>
      </c>
      <c r="BA87" s="41">
        <v>0</v>
      </c>
      <c r="BB87" s="41" t="s">
        <v>111</v>
      </c>
      <c r="BF87" s="9">
        <f t="shared" si="28"/>
        <v>2067</v>
      </c>
      <c r="BG87" s="45">
        <f t="shared" si="29"/>
        <v>0.15191098209966133</v>
      </c>
      <c r="BH87" s="45">
        <f t="shared" si="30"/>
        <v>0.19303338171262699</v>
      </c>
      <c r="BI87" s="46">
        <f t="shared" si="31"/>
        <v>0.62602805999032418</v>
      </c>
      <c r="BJ87" s="9">
        <f t="shared" si="32"/>
        <v>1507</v>
      </c>
      <c r="BK87" s="45">
        <f t="shared" si="33"/>
        <v>0.18380889183808891</v>
      </c>
      <c r="BL87" s="45">
        <f t="shared" si="34"/>
        <v>7.9628400796284016E-3</v>
      </c>
      <c r="BM87" s="46">
        <f t="shared" si="35"/>
        <v>0.57067020570670202</v>
      </c>
      <c r="BN87" s="49">
        <f t="shared" si="36"/>
        <v>989.99999999999989</v>
      </c>
      <c r="BO87" s="45">
        <f t="shared" si="37"/>
        <v>0.23232323232323238</v>
      </c>
      <c r="BP87" s="45">
        <f t="shared" si="38"/>
        <v>0.26262626262626265</v>
      </c>
      <c r="BQ87" s="46">
        <f t="shared" si="39"/>
        <v>0.46969696969696961</v>
      </c>
      <c r="BR87" s="9">
        <f t="shared" si="40"/>
        <v>656</v>
      </c>
      <c r="BS87" s="45">
        <f t="shared" si="41"/>
        <v>0.52591463414634143</v>
      </c>
      <c r="BT87" s="45">
        <f t="shared" si="42"/>
        <v>0.21341463414634146</v>
      </c>
      <c r="BU87" s="46">
        <f t="shared" si="43"/>
        <v>0.17073170731707318</v>
      </c>
      <c r="BV87" s="9">
        <f t="shared" si="44"/>
        <v>370</v>
      </c>
      <c r="BW87" s="45">
        <f t="shared" si="45"/>
        <v>0.48648648648648651</v>
      </c>
      <c r="BX87" s="45">
        <f t="shared" si="46"/>
        <v>0.1864864864864865</v>
      </c>
      <c r="BY87" s="46">
        <f t="shared" si="47"/>
        <v>0.14594594594594595</v>
      </c>
      <c r="BZ87" s="9">
        <f t="shared" si="48"/>
        <v>225</v>
      </c>
      <c r="CA87" s="45">
        <f t="shared" si="49"/>
        <v>0.34298780487804881</v>
      </c>
      <c r="CB87" s="45">
        <f t="shared" si="50"/>
        <v>0.4177777777777778</v>
      </c>
      <c r="CC87" s="45">
        <f t="shared" si="51"/>
        <v>0.24888888888888888</v>
      </c>
      <c r="CD87" s="46">
        <f t="shared" si="52"/>
        <v>0.21333333333333335</v>
      </c>
    </row>
    <row r="88" spans="1:82" x14ac:dyDescent="0.3">
      <c r="A88" s="43"/>
      <c r="B88" s="41">
        <v>88</v>
      </c>
      <c r="C88" s="41">
        <v>3110</v>
      </c>
      <c r="D88" s="41">
        <v>2267</v>
      </c>
      <c r="E88" s="41">
        <v>155</v>
      </c>
      <c r="F88" s="41">
        <v>29</v>
      </c>
      <c r="G88" s="41">
        <v>1</v>
      </c>
      <c r="H88" s="41">
        <v>623</v>
      </c>
      <c r="I88" s="41">
        <v>30</v>
      </c>
      <c r="J88" s="41">
        <v>2</v>
      </c>
      <c r="K88" s="41">
        <v>3</v>
      </c>
      <c r="L88" s="41">
        <v>2000</v>
      </c>
      <c r="M88" s="41">
        <v>1336</v>
      </c>
      <c r="N88" s="41">
        <v>114</v>
      </c>
      <c r="O88" s="41">
        <v>15</v>
      </c>
      <c r="P88" s="41">
        <v>1</v>
      </c>
      <c r="Q88" s="41">
        <v>512</v>
      </c>
      <c r="R88" s="41">
        <v>19</v>
      </c>
      <c r="S88" s="41">
        <v>0</v>
      </c>
      <c r="T88" s="41">
        <v>3</v>
      </c>
      <c r="U88" s="41">
        <v>1250</v>
      </c>
      <c r="V88" s="41">
        <v>495</v>
      </c>
      <c r="W88" s="41">
        <v>184.99999999999997</v>
      </c>
      <c r="X88" s="41">
        <v>0</v>
      </c>
      <c r="Y88" s="41">
        <v>465</v>
      </c>
      <c r="Z88" s="41">
        <v>110</v>
      </c>
      <c r="AA88" s="41">
        <v>667</v>
      </c>
      <c r="AB88" s="41">
        <v>310</v>
      </c>
      <c r="AC88" s="41">
        <v>259</v>
      </c>
      <c r="AD88" s="41">
        <v>233</v>
      </c>
      <c r="AE88" s="41">
        <v>19</v>
      </c>
      <c r="AF88" s="41">
        <v>1</v>
      </c>
      <c r="AG88" s="41">
        <v>0</v>
      </c>
      <c r="AH88" s="41">
        <v>5</v>
      </c>
      <c r="AI88" s="41">
        <v>1</v>
      </c>
      <c r="AJ88" s="41">
        <v>345</v>
      </c>
      <c r="AK88" s="41">
        <v>134</v>
      </c>
      <c r="AL88" s="41">
        <v>160</v>
      </c>
      <c r="AM88" s="41">
        <v>147</v>
      </c>
      <c r="AN88" s="41">
        <v>13</v>
      </c>
      <c r="AO88" s="41">
        <v>0</v>
      </c>
      <c r="AP88" s="41">
        <v>0</v>
      </c>
      <c r="AQ88" s="41">
        <v>0</v>
      </c>
      <c r="AR88" s="41">
        <v>0</v>
      </c>
      <c r="AS88" s="41">
        <v>260</v>
      </c>
      <c r="AT88" s="41">
        <v>76</v>
      </c>
      <c r="AU88" s="41">
        <v>153</v>
      </c>
      <c r="AV88" s="41">
        <v>145</v>
      </c>
      <c r="AW88" s="41">
        <v>7</v>
      </c>
      <c r="AX88" s="41">
        <v>0</v>
      </c>
      <c r="AY88" s="41">
        <v>0</v>
      </c>
      <c r="AZ88" s="41">
        <v>0</v>
      </c>
      <c r="BA88" s="41">
        <v>1</v>
      </c>
      <c r="BB88" s="41" t="s">
        <v>112</v>
      </c>
      <c r="BF88" s="9">
        <f t="shared" si="28"/>
        <v>3110</v>
      </c>
      <c r="BG88" s="45">
        <f t="shared" si="29"/>
        <v>4.9839228295819937E-2</v>
      </c>
      <c r="BH88" s="45">
        <f t="shared" si="30"/>
        <v>0.20032154340836014</v>
      </c>
      <c r="BI88" s="46">
        <f t="shared" si="31"/>
        <v>0.72893890675241158</v>
      </c>
      <c r="BJ88" s="9">
        <f t="shared" si="32"/>
        <v>2000</v>
      </c>
      <c r="BK88" s="45">
        <f t="shared" si="33"/>
        <v>5.7000000000000002E-2</v>
      </c>
      <c r="BL88" s="45">
        <f t="shared" si="34"/>
        <v>5.0000000000000001E-4</v>
      </c>
      <c r="BM88" s="46">
        <f t="shared" si="35"/>
        <v>0.66800000000000004</v>
      </c>
      <c r="BN88" s="49">
        <f t="shared" si="36"/>
        <v>1250</v>
      </c>
      <c r="BO88" s="45">
        <f t="shared" si="37"/>
        <v>0.14799999999999996</v>
      </c>
      <c r="BP88" s="45">
        <f t="shared" si="38"/>
        <v>0.372</v>
      </c>
      <c r="BQ88" s="46">
        <f t="shared" si="39"/>
        <v>0.39600000000000002</v>
      </c>
      <c r="BR88" s="9">
        <f t="shared" si="40"/>
        <v>667</v>
      </c>
      <c r="BS88" s="45">
        <f t="shared" si="41"/>
        <v>0.46476761619190404</v>
      </c>
      <c r="BT88" s="45">
        <f t="shared" si="42"/>
        <v>0.38830584707646176</v>
      </c>
      <c r="BU88" s="46">
        <f t="shared" si="43"/>
        <v>0.34932533733133431</v>
      </c>
      <c r="BV88" s="9">
        <f t="shared" si="44"/>
        <v>345</v>
      </c>
      <c r="BW88" s="45">
        <f t="shared" si="45"/>
        <v>0.38840579710144929</v>
      </c>
      <c r="BX88" s="45">
        <f t="shared" si="46"/>
        <v>0.46376811594202899</v>
      </c>
      <c r="BY88" s="46">
        <f t="shared" si="47"/>
        <v>0.42608695652173911</v>
      </c>
      <c r="BZ88" s="9">
        <f t="shared" si="48"/>
        <v>260</v>
      </c>
      <c r="CA88" s="45">
        <f t="shared" si="49"/>
        <v>0.38980509745127434</v>
      </c>
      <c r="CB88" s="45">
        <f t="shared" si="50"/>
        <v>0.29230769230769232</v>
      </c>
      <c r="CC88" s="45">
        <f t="shared" si="51"/>
        <v>0.58846153846153848</v>
      </c>
      <c r="CD88" s="46">
        <f t="shared" si="52"/>
        <v>0.55769230769230771</v>
      </c>
    </row>
    <row r="89" spans="1:82" x14ac:dyDescent="0.3">
      <c r="A89" s="43"/>
      <c r="B89" s="41">
        <v>89</v>
      </c>
      <c r="C89" s="41">
        <v>2510</v>
      </c>
      <c r="D89" s="41">
        <v>1624</v>
      </c>
      <c r="E89" s="41">
        <v>331</v>
      </c>
      <c r="F89" s="41">
        <v>20</v>
      </c>
      <c r="G89" s="41">
        <v>3</v>
      </c>
      <c r="H89" s="41">
        <v>517</v>
      </c>
      <c r="I89" s="41">
        <v>2</v>
      </c>
      <c r="J89" s="41">
        <v>8</v>
      </c>
      <c r="K89" s="41">
        <v>5</v>
      </c>
      <c r="L89" s="41">
        <v>1834</v>
      </c>
      <c r="M89" s="41">
        <v>1066</v>
      </c>
      <c r="N89" s="41">
        <v>300</v>
      </c>
      <c r="O89" s="41">
        <v>18</v>
      </c>
      <c r="P89" s="41">
        <v>3</v>
      </c>
      <c r="Q89" s="41">
        <v>437</v>
      </c>
      <c r="R89" s="41">
        <v>1</v>
      </c>
      <c r="S89" s="41">
        <v>5</v>
      </c>
      <c r="T89" s="41">
        <v>4</v>
      </c>
      <c r="U89" s="41">
        <v>1085</v>
      </c>
      <c r="V89" s="41">
        <v>435</v>
      </c>
      <c r="W89" s="41">
        <v>275</v>
      </c>
      <c r="X89" s="41">
        <v>30.000000000000004</v>
      </c>
      <c r="Y89" s="41">
        <v>325.00000000000011</v>
      </c>
      <c r="Z89" s="41">
        <v>20</v>
      </c>
      <c r="AA89" s="41">
        <v>664</v>
      </c>
      <c r="AB89" s="41">
        <v>319</v>
      </c>
      <c r="AC89" s="41">
        <v>141</v>
      </c>
      <c r="AD89" s="41">
        <v>117</v>
      </c>
      <c r="AE89" s="41">
        <v>11</v>
      </c>
      <c r="AF89" s="41">
        <v>4</v>
      </c>
      <c r="AG89" s="41">
        <v>2</v>
      </c>
      <c r="AH89" s="41">
        <v>5</v>
      </c>
      <c r="AI89" s="41">
        <v>2</v>
      </c>
      <c r="AJ89" s="41">
        <v>412</v>
      </c>
      <c r="AK89" s="41">
        <v>180</v>
      </c>
      <c r="AL89" s="41">
        <v>74</v>
      </c>
      <c r="AM89" s="41">
        <v>64</v>
      </c>
      <c r="AN89" s="41">
        <v>6</v>
      </c>
      <c r="AO89" s="41">
        <v>1</v>
      </c>
      <c r="AP89" s="41">
        <v>0</v>
      </c>
      <c r="AQ89" s="41">
        <v>3</v>
      </c>
      <c r="AR89" s="41">
        <v>0</v>
      </c>
      <c r="AS89" s="41">
        <v>270</v>
      </c>
      <c r="AT89" s="41">
        <v>105</v>
      </c>
      <c r="AU89" s="41">
        <v>54</v>
      </c>
      <c r="AV89" s="41">
        <v>46</v>
      </c>
      <c r="AW89" s="41">
        <v>7</v>
      </c>
      <c r="AX89" s="41">
        <v>1</v>
      </c>
      <c r="AY89" s="41">
        <v>0</v>
      </c>
      <c r="AZ89" s="41">
        <v>0</v>
      </c>
      <c r="BA89" s="41">
        <v>0</v>
      </c>
      <c r="BB89" s="41" t="s">
        <v>113</v>
      </c>
      <c r="BF89" s="9">
        <f t="shared" si="28"/>
        <v>2510</v>
      </c>
      <c r="BG89" s="45">
        <f t="shared" si="29"/>
        <v>0.13187250996015937</v>
      </c>
      <c r="BH89" s="45">
        <f t="shared" si="30"/>
        <v>0.20597609561752989</v>
      </c>
      <c r="BI89" s="46">
        <f t="shared" si="31"/>
        <v>0.64701195219123508</v>
      </c>
      <c r="BJ89" s="9">
        <f t="shared" si="32"/>
        <v>1834</v>
      </c>
      <c r="BK89" s="45">
        <f t="shared" si="33"/>
        <v>0.16357688113413305</v>
      </c>
      <c r="BL89" s="45">
        <f t="shared" si="34"/>
        <v>1.6357688113413304E-3</v>
      </c>
      <c r="BM89" s="46">
        <f t="shared" si="35"/>
        <v>0.58124318429661936</v>
      </c>
      <c r="BN89" s="49">
        <f t="shared" si="36"/>
        <v>1085</v>
      </c>
      <c r="BO89" s="45">
        <f t="shared" si="37"/>
        <v>0.25345622119815669</v>
      </c>
      <c r="BP89" s="45">
        <f t="shared" si="38"/>
        <v>0.29953917050691253</v>
      </c>
      <c r="BQ89" s="46">
        <f t="shared" si="39"/>
        <v>0.4009216589861751</v>
      </c>
      <c r="BR89" s="9">
        <f t="shared" si="40"/>
        <v>664</v>
      </c>
      <c r="BS89" s="45">
        <f t="shared" si="41"/>
        <v>0.48042168674698793</v>
      </c>
      <c r="BT89" s="45">
        <f t="shared" si="42"/>
        <v>0.21234939759036145</v>
      </c>
      <c r="BU89" s="46">
        <f t="shared" si="43"/>
        <v>0.17620481927710843</v>
      </c>
      <c r="BV89" s="9">
        <f t="shared" si="44"/>
        <v>412</v>
      </c>
      <c r="BW89" s="45">
        <f t="shared" si="45"/>
        <v>0.43689320388349512</v>
      </c>
      <c r="BX89" s="45">
        <f t="shared" si="46"/>
        <v>0.1796116504854369</v>
      </c>
      <c r="BY89" s="46">
        <f t="shared" si="47"/>
        <v>0.1553398058252427</v>
      </c>
      <c r="BZ89" s="9">
        <f t="shared" si="48"/>
        <v>270</v>
      </c>
      <c r="CA89" s="45">
        <f t="shared" si="49"/>
        <v>0.40662650602409639</v>
      </c>
      <c r="CB89" s="45">
        <f t="shared" si="50"/>
        <v>0.3888888888888889</v>
      </c>
      <c r="CC89" s="45">
        <f t="shared" si="51"/>
        <v>0.2</v>
      </c>
      <c r="CD89" s="46">
        <f t="shared" si="52"/>
        <v>0.17037037037037037</v>
      </c>
    </row>
    <row r="90" spans="1:82" x14ac:dyDescent="0.3">
      <c r="A90" s="43"/>
      <c r="B90" s="41">
        <v>90</v>
      </c>
      <c r="C90" s="41">
        <v>1463</v>
      </c>
      <c r="D90" s="41">
        <v>1058</v>
      </c>
      <c r="E90" s="41">
        <v>27</v>
      </c>
      <c r="F90" s="41">
        <v>6</v>
      </c>
      <c r="G90" s="41">
        <v>0</v>
      </c>
      <c r="H90" s="41">
        <v>360</v>
      </c>
      <c r="I90" s="41">
        <v>4</v>
      </c>
      <c r="J90" s="41">
        <v>8</v>
      </c>
      <c r="K90" s="41">
        <v>0</v>
      </c>
      <c r="L90" s="41">
        <v>985</v>
      </c>
      <c r="M90" s="41">
        <v>663</v>
      </c>
      <c r="N90" s="41">
        <v>22</v>
      </c>
      <c r="O90" s="41">
        <v>5</v>
      </c>
      <c r="P90" s="41">
        <v>0</v>
      </c>
      <c r="Q90" s="41">
        <v>289</v>
      </c>
      <c r="R90" s="41">
        <v>2</v>
      </c>
      <c r="S90" s="41">
        <v>4</v>
      </c>
      <c r="T90" s="41">
        <v>0</v>
      </c>
      <c r="U90" s="41">
        <v>510</v>
      </c>
      <c r="V90" s="41">
        <v>280</v>
      </c>
      <c r="W90" s="41">
        <v>25</v>
      </c>
      <c r="X90" s="41">
        <v>0</v>
      </c>
      <c r="Y90" s="41">
        <v>200</v>
      </c>
      <c r="Z90" s="41">
        <v>0</v>
      </c>
      <c r="AA90" s="41">
        <v>292</v>
      </c>
      <c r="AB90" s="41">
        <v>122</v>
      </c>
      <c r="AC90" s="41">
        <v>134</v>
      </c>
      <c r="AD90" s="41">
        <v>123</v>
      </c>
      <c r="AE90" s="41">
        <v>10</v>
      </c>
      <c r="AF90" s="41">
        <v>1</v>
      </c>
      <c r="AG90" s="41">
        <v>0</v>
      </c>
      <c r="AH90" s="41">
        <v>0</v>
      </c>
      <c r="AI90" s="41">
        <v>0</v>
      </c>
      <c r="AJ90" s="41">
        <v>177</v>
      </c>
      <c r="AK90" s="41">
        <v>56</v>
      </c>
      <c r="AL90" s="41">
        <v>96</v>
      </c>
      <c r="AM90" s="41">
        <v>85</v>
      </c>
      <c r="AN90" s="41">
        <v>10</v>
      </c>
      <c r="AO90" s="41">
        <v>1</v>
      </c>
      <c r="AP90" s="41">
        <v>0</v>
      </c>
      <c r="AQ90" s="41">
        <v>0</v>
      </c>
      <c r="AR90" s="41">
        <v>0</v>
      </c>
      <c r="AS90" s="41">
        <v>145</v>
      </c>
      <c r="AT90" s="41">
        <v>38</v>
      </c>
      <c r="AU90" s="41">
        <v>97</v>
      </c>
      <c r="AV90" s="41">
        <v>89</v>
      </c>
      <c r="AW90" s="41">
        <v>7</v>
      </c>
      <c r="AX90" s="41">
        <v>1</v>
      </c>
      <c r="AY90" s="41">
        <v>0</v>
      </c>
      <c r="AZ90" s="41">
        <v>0</v>
      </c>
      <c r="BA90" s="41">
        <v>0</v>
      </c>
      <c r="BB90" s="41" t="s">
        <v>114</v>
      </c>
      <c r="BF90" s="9">
        <f t="shared" si="28"/>
        <v>1463</v>
      </c>
      <c r="BG90" s="45">
        <f t="shared" si="29"/>
        <v>1.845522898154477E-2</v>
      </c>
      <c r="BH90" s="45">
        <f t="shared" si="30"/>
        <v>0.24606971975393027</v>
      </c>
      <c r="BI90" s="46">
        <f t="shared" si="31"/>
        <v>0.72317156527682847</v>
      </c>
      <c r="BJ90" s="9">
        <f t="shared" si="32"/>
        <v>985</v>
      </c>
      <c r="BK90" s="45">
        <f t="shared" si="33"/>
        <v>2.2335025380710659E-2</v>
      </c>
      <c r="BL90" s="45">
        <f t="shared" si="34"/>
        <v>0</v>
      </c>
      <c r="BM90" s="46">
        <f t="shared" si="35"/>
        <v>0.67309644670050761</v>
      </c>
      <c r="BN90" s="49">
        <f t="shared" si="36"/>
        <v>510</v>
      </c>
      <c r="BO90" s="45">
        <f t="shared" si="37"/>
        <v>4.9019607843137254E-2</v>
      </c>
      <c r="BP90" s="45">
        <f t="shared" si="38"/>
        <v>0.39215686274509803</v>
      </c>
      <c r="BQ90" s="46">
        <f t="shared" si="39"/>
        <v>0.5490196078431373</v>
      </c>
      <c r="BR90" s="9">
        <f t="shared" si="40"/>
        <v>292</v>
      </c>
      <c r="BS90" s="45">
        <f t="shared" si="41"/>
        <v>0.4178082191780822</v>
      </c>
      <c r="BT90" s="45">
        <f t="shared" si="42"/>
        <v>0.4589041095890411</v>
      </c>
      <c r="BU90" s="46">
        <f t="shared" si="43"/>
        <v>0.42123287671232879</v>
      </c>
      <c r="BV90" s="9">
        <f t="shared" si="44"/>
        <v>177</v>
      </c>
      <c r="BW90" s="45">
        <f t="shared" si="45"/>
        <v>0.31638418079096048</v>
      </c>
      <c r="BX90" s="45">
        <f t="shared" si="46"/>
        <v>0.5423728813559322</v>
      </c>
      <c r="BY90" s="46">
        <f t="shared" si="47"/>
        <v>0.48022598870056499</v>
      </c>
      <c r="BZ90" s="9">
        <f t="shared" si="48"/>
        <v>145</v>
      </c>
      <c r="CA90" s="45">
        <f t="shared" si="49"/>
        <v>0.49657534246575341</v>
      </c>
      <c r="CB90" s="45">
        <f t="shared" si="50"/>
        <v>0.2620689655172414</v>
      </c>
      <c r="CC90" s="45">
        <f t="shared" si="51"/>
        <v>0.66896551724137931</v>
      </c>
      <c r="CD90" s="46">
        <f t="shared" si="52"/>
        <v>0.61379310344827587</v>
      </c>
    </row>
    <row r="91" spans="1:82" x14ac:dyDescent="0.3">
      <c r="A91" s="43"/>
      <c r="B91" s="41">
        <v>91</v>
      </c>
      <c r="C91" s="41">
        <v>1193</v>
      </c>
      <c r="D91" s="41">
        <v>528</v>
      </c>
      <c r="E91" s="41">
        <v>158</v>
      </c>
      <c r="F91" s="41">
        <v>17</v>
      </c>
      <c r="G91" s="41">
        <v>1</v>
      </c>
      <c r="H91" s="41">
        <v>484</v>
      </c>
      <c r="I91" s="41">
        <v>1</v>
      </c>
      <c r="J91" s="41">
        <v>0</v>
      </c>
      <c r="K91" s="41">
        <v>4</v>
      </c>
      <c r="L91" s="41">
        <v>888</v>
      </c>
      <c r="M91" s="41">
        <v>348</v>
      </c>
      <c r="N91" s="41">
        <v>143</v>
      </c>
      <c r="O91" s="41">
        <v>15</v>
      </c>
      <c r="P91" s="41">
        <v>1</v>
      </c>
      <c r="Q91" s="41">
        <v>376</v>
      </c>
      <c r="R91" s="41">
        <v>1</v>
      </c>
      <c r="S91" s="41">
        <v>0</v>
      </c>
      <c r="T91" s="41">
        <v>4</v>
      </c>
      <c r="U91" s="41">
        <v>703.35820473909894</v>
      </c>
      <c r="V91" s="41">
        <v>244.8241206030151</v>
      </c>
      <c r="W91" s="41">
        <v>136.03248259860788</v>
      </c>
      <c r="X91" s="41">
        <v>0</v>
      </c>
      <c r="Y91" s="41">
        <v>320.35874439461878</v>
      </c>
      <c r="Z91" s="41">
        <v>2.1428571428571428</v>
      </c>
      <c r="AA91" s="41">
        <v>496</v>
      </c>
      <c r="AB91" s="41">
        <v>142</v>
      </c>
      <c r="AC91" s="41">
        <v>251</v>
      </c>
      <c r="AD91" s="41">
        <v>214</v>
      </c>
      <c r="AE91" s="41">
        <v>19</v>
      </c>
      <c r="AF91" s="41">
        <v>9</v>
      </c>
      <c r="AG91" s="41">
        <v>0</v>
      </c>
      <c r="AH91" s="41">
        <v>7</v>
      </c>
      <c r="AI91" s="41">
        <v>2</v>
      </c>
      <c r="AJ91" s="41">
        <v>326</v>
      </c>
      <c r="AK91" s="41">
        <v>87</v>
      </c>
      <c r="AL91" s="41">
        <v>158</v>
      </c>
      <c r="AM91" s="41">
        <v>138</v>
      </c>
      <c r="AN91" s="41">
        <v>9</v>
      </c>
      <c r="AO91" s="41">
        <v>4</v>
      </c>
      <c r="AP91" s="41">
        <v>0</v>
      </c>
      <c r="AQ91" s="41">
        <v>6</v>
      </c>
      <c r="AR91" s="41">
        <v>1</v>
      </c>
      <c r="AS91" s="41">
        <v>195</v>
      </c>
      <c r="AT91" s="41">
        <v>35</v>
      </c>
      <c r="AU91" s="41">
        <v>115</v>
      </c>
      <c r="AV91" s="41">
        <v>99</v>
      </c>
      <c r="AW91" s="41">
        <v>8</v>
      </c>
      <c r="AX91" s="41">
        <v>5</v>
      </c>
      <c r="AY91" s="41">
        <v>0</v>
      </c>
      <c r="AZ91" s="41">
        <v>2</v>
      </c>
      <c r="BA91" s="41">
        <v>1</v>
      </c>
      <c r="BB91" s="41" t="s">
        <v>115</v>
      </c>
      <c r="BF91" s="9">
        <f t="shared" si="28"/>
        <v>1193</v>
      </c>
      <c r="BG91" s="45">
        <f t="shared" si="29"/>
        <v>0.13243922883487008</v>
      </c>
      <c r="BH91" s="45">
        <f t="shared" si="30"/>
        <v>0.40569991617770329</v>
      </c>
      <c r="BI91" s="46">
        <f t="shared" si="31"/>
        <v>0.44258172673931268</v>
      </c>
      <c r="BJ91" s="9">
        <f t="shared" si="32"/>
        <v>888</v>
      </c>
      <c r="BK91" s="45">
        <f t="shared" si="33"/>
        <v>0.16103603603603603</v>
      </c>
      <c r="BL91" s="45">
        <f t="shared" si="34"/>
        <v>1.1261261261261261E-3</v>
      </c>
      <c r="BM91" s="46">
        <f t="shared" si="35"/>
        <v>0.39189189189189189</v>
      </c>
      <c r="BN91" s="49">
        <f t="shared" si="36"/>
        <v>703.35820473909894</v>
      </c>
      <c r="BO91" s="45">
        <f t="shared" si="37"/>
        <v>0.19340427350110639</v>
      </c>
      <c r="BP91" s="45">
        <f t="shared" si="38"/>
        <v>0.45547026001275048</v>
      </c>
      <c r="BQ91" s="46">
        <f t="shared" si="39"/>
        <v>0.34807885790403092</v>
      </c>
      <c r="BR91" s="9">
        <f t="shared" si="40"/>
        <v>496</v>
      </c>
      <c r="BS91" s="45">
        <f t="shared" si="41"/>
        <v>0.28629032258064518</v>
      </c>
      <c r="BT91" s="45">
        <f t="shared" si="42"/>
        <v>0.50604838709677424</v>
      </c>
      <c r="BU91" s="46">
        <f t="shared" si="43"/>
        <v>0.43145161290322581</v>
      </c>
      <c r="BV91" s="9">
        <f t="shared" si="44"/>
        <v>326</v>
      </c>
      <c r="BW91" s="45">
        <f t="shared" si="45"/>
        <v>0.26687116564417179</v>
      </c>
      <c r="BX91" s="45">
        <f t="shared" si="46"/>
        <v>0.48466257668711654</v>
      </c>
      <c r="BY91" s="46">
        <f t="shared" si="47"/>
        <v>0.42331288343558282</v>
      </c>
      <c r="BZ91" s="9">
        <f t="shared" si="48"/>
        <v>195</v>
      </c>
      <c r="CA91" s="45">
        <f t="shared" si="49"/>
        <v>0.39314516129032256</v>
      </c>
      <c r="CB91" s="45">
        <f t="shared" si="50"/>
        <v>0.17948717948717949</v>
      </c>
      <c r="CC91" s="45">
        <f t="shared" si="51"/>
        <v>0.58974358974358976</v>
      </c>
      <c r="CD91" s="46">
        <f t="shared" si="52"/>
        <v>0.50769230769230766</v>
      </c>
    </row>
    <row r="92" spans="1:82" x14ac:dyDescent="0.3">
      <c r="A92" s="43"/>
      <c r="B92" s="41">
        <v>92</v>
      </c>
      <c r="C92" s="41">
        <v>2454</v>
      </c>
      <c r="D92" s="41">
        <v>1330</v>
      </c>
      <c r="E92" s="41">
        <v>311</v>
      </c>
      <c r="F92" s="41">
        <v>17</v>
      </c>
      <c r="G92" s="41">
        <v>9</v>
      </c>
      <c r="H92" s="41">
        <v>766</v>
      </c>
      <c r="I92" s="41">
        <v>4</v>
      </c>
      <c r="J92" s="41">
        <v>4</v>
      </c>
      <c r="K92" s="41">
        <v>13</v>
      </c>
      <c r="L92" s="41">
        <v>1815</v>
      </c>
      <c r="M92" s="41">
        <v>910</v>
      </c>
      <c r="N92" s="41">
        <v>280</v>
      </c>
      <c r="O92" s="41">
        <v>14</v>
      </c>
      <c r="P92" s="41">
        <v>7</v>
      </c>
      <c r="Q92" s="41">
        <v>590</v>
      </c>
      <c r="R92" s="41">
        <v>4</v>
      </c>
      <c r="S92" s="41">
        <v>2</v>
      </c>
      <c r="T92" s="41">
        <v>8</v>
      </c>
      <c r="U92" s="41">
        <v>1480.0000000000007</v>
      </c>
      <c r="V92" s="41">
        <v>645</v>
      </c>
      <c r="W92" s="41">
        <v>325.00000000000006</v>
      </c>
      <c r="X92" s="41">
        <v>0</v>
      </c>
      <c r="Y92" s="41">
        <v>509.99999999999994</v>
      </c>
      <c r="Z92" s="41">
        <v>0</v>
      </c>
      <c r="AA92" s="41">
        <v>968</v>
      </c>
      <c r="AB92" s="41">
        <v>394</v>
      </c>
      <c r="AC92" s="41">
        <v>323</v>
      </c>
      <c r="AD92" s="41">
        <v>267</v>
      </c>
      <c r="AE92" s="41">
        <v>23</v>
      </c>
      <c r="AF92" s="41">
        <v>3</v>
      </c>
      <c r="AG92" s="41">
        <v>3</v>
      </c>
      <c r="AH92" s="41">
        <v>27</v>
      </c>
      <c r="AI92" s="41">
        <v>0</v>
      </c>
      <c r="AJ92" s="41">
        <v>612</v>
      </c>
      <c r="AK92" s="41">
        <v>232</v>
      </c>
      <c r="AL92" s="41">
        <v>187</v>
      </c>
      <c r="AM92" s="41">
        <v>154</v>
      </c>
      <c r="AN92" s="41">
        <v>11</v>
      </c>
      <c r="AO92" s="41">
        <v>2</v>
      </c>
      <c r="AP92" s="41">
        <v>3</v>
      </c>
      <c r="AQ92" s="41">
        <v>17</v>
      </c>
      <c r="AR92" s="41">
        <v>0</v>
      </c>
      <c r="AS92" s="41">
        <v>376</v>
      </c>
      <c r="AT92" s="41">
        <v>131</v>
      </c>
      <c r="AU92" s="41">
        <v>131</v>
      </c>
      <c r="AV92" s="41">
        <v>117</v>
      </c>
      <c r="AW92" s="41">
        <v>6</v>
      </c>
      <c r="AX92" s="41">
        <v>1</v>
      </c>
      <c r="AY92" s="41">
        <v>1</v>
      </c>
      <c r="AZ92" s="41">
        <v>6</v>
      </c>
      <c r="BA92" s="41">
        <v>0</v>
      </c>
      <c r="BB92" s="41" t="s">
        <v>116</v>
      </c>
      <c r="BF92" s="9">
        <f t="shared" si="28"/>
        <v>2454</v>
      </c>
      <c r="BG92" s="45">
        <f t="shared" si="29"/>
        <v>0.1267318663406683</v>
      </c>
      <c r="BH92" s="45">
        <f t="shared" si="30"/>
        <v>0.31214343928280358</v>
      </c>
      <c r="BI92" s="46">
        <f t="shared" si="31"/>
        <v>0.54197229013854931</v>
      </c>
      <c r="BJ92" s="9">
        <f t="shared" si="32"/>
        <v>1815</v>
      </c>
      <c r="BK92" s="45">
        <f t="shared" si="33"/>
        <v>0.15426997245179064</v>
      </c>
      <c r="BL92" s="45">
        <f t="shared" si="34"/>
        <v>3.856749311294766E-3</v>
      </c>
      <c r="BM92" s="46">
        <f t="shared" si="35"/>
        <v>0.50137741046831952</v>
      </c>
      <c r="BN92" s="49">
        <f t="shared" si="36"/>
        <v>1480.0000000000007</v>
      </c>
      <c r="BO92" s="45">
        <f t="shared" si="37"/>
        <v>0.21959459459459454</v>
      </c>
      <c r="BP92" s="45">
        <f t="shared" si="38"/>
        <v>0.34459459459459441</v>
      </c>
      <c r="BQ92" s="46">
        <f t="shared" si="39"/>
        <v>0.43581081081081063</v>
      </c>
      <c r="BR92" s="9">
        <f t="shared" si="40"/>
        <v>968</v>
      </c>
      <c r="BS92" s="45">
        <f t="shared" si="41"/>
        <v>0.40702479338842973</v>
      </c>
      <c r="BT92" s="45">
        <f t="shared" si="42"/>
        <v>0.33367768595041325</v>
      </c>
      <c r="BU92" s="46">
        <f t="shared" si="43"/>
        <v>0.27582644628099173</v>
      </c>
      <c r="BV92" s="9">
        <f t="shared" si="44"/>
        <v>612</v>
      </c>
      <c r="BW92" s="45">
        <f t="shared" si="45"/>
        <v>0.37908496732026142</v>
      </c>
      <c r="BX92" s="45">
        <f t="shared" si="46"/>
        <v>0.30555555555555558</v>
      </c>
      <c r="BY92" s="46">
        <f t="shared" si="47"/>
        <v>0.25163398692810457</v>
      </c>
      <c r="BZ92" s="9">
        <f t="shared" si="48"/>
        <v>376</v>
      </c>
      <c r="CA92" s="45">
        <f t="shared" si="49"/>
        <v>0.38842975206611569</v>
      </c>
      <c r="CB92" s="45">
        <f t="shared" si="50"/>
        <v>0.34840425531914893</v>
      </c>
      <c r="CC92" s="45">
        <f t="shared" si="51"/>
        <v>0.34840425531914893</v>
      </c>
      <c r="CD92" s="46">
        <f t="shared" si="52"/>
        <v>0.31117021276595747</v>
      </c>
    </row>
    <row r="93" spans="1:82" x14ac:dyDescent="0.3">
      <c r="A93" s="43"/>
      <c r="B93" s="41">
        <v>93</v>
      </c>
      <c r="C93" s="41">
        <v>1152</v>
      </c>
      <c r="D93" s="41">
        <v>284</v>
      </c>
      <c r="E93" s="41">
        <v>226</v>
      </c>
      <c r="F93" s="41">
        <v>17</v>
      </c>
      <c r="G93" s="41">
        <v>0</v>
      </c>
      <c r="H93" s="41">
        <v>608</v>
      </c>
      <c r="I93" s="41">
        <v>8</v>
      </c>
      <c r="J93" s="41">
        <v>4</v>
      </c>
      <c r="K93" s="41">
        <v>5</v>
      </c>
      <c r="L93" s="41">
        <v>866</v>
      </c>
      <c r="M93" s="41">
        <v>198</v>
      </c>
      <c r="N93" s="41">
        <v>196</v>
      </c>
      <c r="O93" s="41">
        <v>10</v>
      </c>
      <c r="P93" s="41">
        <v>0</v>
      </c>
      <c r="Q93" s="41">
        <v>455</v>
      </c>
      <c r="R93" s="41">
        <v>5</v>
      </c>
      <c r="S93" s="41">
        <v>2</v>
      </c>
      <c r="T93" s="41">
        <v>0</v>
      </c>
      <c r="U93" s="41">
        <v>754.27239924887203</v>
      </c>
      <c r="V93" s="41">
        <v>174.0234375</v>
      </c>
      <c r="W93" s="41">
        <v>156.44578313253012</v>
      </c>
      <c r="X93" s="41">
        <v>0</v>
      </c>
      <c r="Y93" s="41">
        <v>421.94992947813819</v>
      </c>
      <c r="Z93" s="41">
        <v>0</v>
      </c>
      <c r="AA93" s="41">
        <v>478</v>
      </c>
      <c r="AB93" s="41">
        <v>79</v>
      </c>
      <c r="AC93" s="41">
        <v>233</v>
      </c>
      <c r="AD93" s="41">
        <v>210</v>
      </c>
      <c r="AE93" s="41">
        <v>19</v>
      </c>
      <c r="AF93" s="41">
        <v>2</v>
      </c>
      <c r="AG93" s="41">
        <v>2</v>
      </c>
      <c r="AH93" s="41">
        <v>0</v>
      </c>
      <c r="AI93" s="41">
        <v>0</v>
      </c>
      <c r="AJ93" s="41">
        <v>323</v>
      </c>
      <c r="AK93" s="41">
        <v>51</v>
      </c>
      <c r="AL93" s="41">
        <v>147</v>
      </c>
      <c r="AM93" s="41">
        <v>136</v>
      </c>
      <c r="AN93" s="41">
        <v>8</v>
      </c>
      <c r="AO93" s="41">
        <v>1</v>
      </c>
      <c r="AP93" s="41">
        <v>2</v>
      </c>
      <c r="AQ93" s="41">
        <v>0</v>
      </c>
      <c r="AR93" s="41">
        <v>0</v>
      </c>
      <c r="AS93" s="41">
        <v>218</v>
      </c>
      <c r="AT93" s="41">
        <v>22</v>
      </c>
      <c r="AU93" s="41">
        <v>120</v>
      </c>
      <c r="AV93" s="41">
        <v>114</v>
      </c>
      <c r="AW93" s="41">
        <v>5</v>
      </c>
      <c r="AX93" s="41">
        <v>1</v>
      </c>
      <c r="AY93" s="41">
        <v>0</v>
      </c>
      <c r="AZ93" s="41">
        <v>0</v>
      </c>
      <c r="BA93" s="41">
        <v>0</v>
      </c>
      <c r="BB93" s="41" t="s">
        <v>117</v>
      </c>
      <c r="BF93" s="9">
        <f t="shared" si="28"/>
        <v>1152</v>
      </c>
      <c r="BG93" s="45">
        <f t="shared" si="29"/>
        <v>0.19618055555555555</v>
      </c>
      <c r="BH93" s="45">
        <f t="shared" si="30"/>
        <v>0.52777777777777779</v>
      </c>
      <c r="BI93" s="46">
        <f t="shared" si="31"/>
        <v>0.24652777777777779</v>
      </c>
      <c r="BJ93" s="9">
        <f t="shared" si="32"/>
        <v>866</v>
      </c>
      <c r="BK93" s="45">
        <f t="shared" si="33"/>
        <v>0.22632794457274827</v>
      </c>
      <c r="BL93" s="45">
        <f t="shared" si="34"/>
        <v>0</v>
      </c>
      <c r="BM93" s="46">
        <f t="shared" si="35"/>
        <v>0.22863741339491916</v>
      </c>
      <c r="BN93" s="49">
        <f t="shared" si="36"/>
        <v>754.27239924887203</v>
      </c>
      <c r="BO93" s="45">
        <f t="shared" si="37"/>
        <v>0.20741284354077349</v>
      </c>
      <c r="BP93" s="45">
        <f t="shared" si="38"/>
        <v>0.55941319064349837</v>
      </c>
      <c r="BQ93" s="46">
        <f t="shared" si="39"/>
        <v>0.23071696335872552</v>
      </c>
      <c r="BR93" s="9">
        <f t="shared" si="40"/>
        <v>478</v>
      </c>
      <c r="BS93" s="45">
        <f t="shared" si="41"/>
        <v>0.16527196652719664</v>
      </c>
      <c r="BT93" s="45">
        <f t="shared" si="42"/>
        <v>0.4874476987447699</v>
      </c>
      <c r="BU93" s="46">
        <f t="shared" si="43"/>
        <v>0.43933054393305437</v>
      </c>
      <c r="BV93" s="9">
        <f t="shared" si="44"/>
        <v>323</v>
      </c>
      <c r="BW93" s="45">
        <f t="shared" si="45"/>
        <v>0.15789473684210525</v>
      </c>
      <c r="BX93" s="45">
        <f t="shared" si="46"/>
        <v>0.45510835913312692</v>
      </c>
      <c r="BY93" s="46">
        <f t="shared" si="47"/>
        <v>0.42105263157894735</v>
      </c>
      <c r="BZ93" s="9">
        <f t="shared" si="48"/>
        <v>218</v>
      </c>
      <c r="CA93" s="45">
        <f t="shared" si="49"/>
        <v>0.45606694560669458</v>
      </c>
      <c r="CB93" s="45">
        <f t="shared" si="50"/>
        <v>0.10091743119266056</v>
      </c>
      <c r="CC93" s="45">
        <f t="shared" si="51"/>
        <v>0.55045871559633031</v>
      </c>
      <c r="CD93" s="46">
        <f t="shared" si="52"/>
        <v>0.52293577981651373</v>
      </c>
    </row>
    <row r="94" spans="1:82" x14ac:dyDescent="0.3">
      <c r="A94" s="43"/>
      <c r="B94" s="41">
        <v>94</v>
      </c>
      <c r="C94" s="41">
        <v>832</v>
      </c>
      <c r="D94" s="41">
        <v>121</v>
      </c>
      <c r="E94" s="41">
        <v>129</v>
      </c>
      <c r="F94" s="41">
        <v>3</v>
      </c>
      <c r="G94" s="41">
        <v>2</v>
      </c>
      <c r="H94" s="41">
        <v>576</v>
      </c>
      <c r="I94" s="41">
        <v>0</v>
      </c>
      <c r="J94" s="41">
        <v>0</v>
      </c>
      <c r="K94" s="41">
        <v>1</v>
      </c>
      <c r="L94" s="41">
        <v>641</v>
      </c>
      <c r="M94" s="41">
        <v>79</v>
      </c>
      <c r="N94" s="41">
        <v>114</v>
      </c>
      <c r="O94" s="41">
        <v>2</v>
      </c>
      <c r="P94" s="41">
        <v>2</v>
      </c>
      <c r="Q94" s="41">
        <v>443</v>
      </c>
      <c r="R94" s="41">
        <v>0</v>
      </c>
      <c r="S94" s="41">
        <v>0</v>
      </c>
      <c r="T94" s="41">
        <v>1</v>
      </c>
      <c r="U94" s="41">
        <v>524.82510028962213</v>
      </c>
      <c r="V94" s="41">
        <v>67.747093023255815</v>
      </c>
      <c r="W94" s="41">
        <v>117.12328767123287</v>
      </c>
      <c r="X94" s="41">
        <v>4.7368421052631575</v>
      </c>
      <c r="Y94" s="41">
        <v>329.03985507246369</v>
      </c>
      <c r="Z94" s="41">
        <v>7.5</v>
      </c>
      <c r="AA94" s="41">
        <v>410</v>
      </c>
      <c r="AB94" s="41">
        <v>29</v>
      </c>
      <c r="AC94" s="41">
        <v>271</v>
      </c>
      <c r="AD94" s="41">
        <v>237</v>
      </c>
      <c r="AE94" s="41">
        <v>22</v>
      </c>
      <c r="AF94" s="41">
        <v>2</v>
      </c>
      <c r="AG94" s="41">
        <v>3</v>
      </c>
      <c r="AH94" s="41">
        <v>4</v>
      </c>
      <c r="AI94" s="41">
        <v>3</v>
      </c>
      <c r="AJ94" s="41">
        <v>287</v>
      </c>
      <c r="AK94" s="41">
        <v>24</v>
      </c>
      <c r="AL94" s="41">
        <v>166</v>
      </c>
      <c r="AM94" s="41">
        <v>141</v>
      </c>
      <c r="AN94" s="41">
        <v>17</v>
      </c>
      <c r="AO94" s="41">
        <v>0</v>
      </c>
      <c r="AP94" s="41">
        <v>3</v>
      </c>
      <c r="AQ94" s="41">
        <v>3</v>
      </c>
      <c r="AR94" s="41">
        <v>2</v>
      </c>
      <c r="AS94" s="41">
        <v>208</v>
      </c>
      <c r="AT94" s="41">
        <v>11</v>
      </c>
      <c r="AU94" s="41">
        <v>135</v>
      </c>
      <c r="AV94" s="41">
        <v>121</v>
      </c>
      <c r="AW94" s="41">
        <v>7</v>
      </c>
      <c r="AX94" s="41">
        <v>0</v>
      </c>
      <c r="AY94" s="41">
        <v>3</v>
      </c>
      <c r="AZ94" s="41">
        <v>3</v>
      </c>
      <c r="BA94" s="41">
        <v>1</v>
      </c>
      <c r="BB94" s="41" t="s">
        <v>118</v>
      </c>
      <c r="BF94" s="9">
        <f t="shared" si="28"/>
        <v>832</v>
      </c>
      <c r="BG94" s="45">
        <f t="shared" si="29"/>
        <v>0.15504807692307693</v>
      </c>
      <c r="BH94" s="45">
        <f t="shared" si="30"/>
        <v>0.69230769230769229</v>
      </c>
      <c r="BI94" s="46">
        <f t="shared" si="31"/>
        <v>0.14543269230769232</v>
      </c>
      <c r="BJ94" s="9">
        <f t="shared" si="32"/>
        <v>641</v>
      </c>
      <c r="BK94" s="45">
        <f t="shared" si="33"/>
        <v>0.17784711388455537</v>
      </c>
      <c r="BL94" s="45">
        <f t="shared" si="34"/>
        <v>3.1201248049921998E-3</v>
      </c>
      <c r="BM94" s="46">
        <f t="shared" si="35"/>
        <v>0.12324492979719189</v>
      </c>
      <c r="BN94" s="49">
        <f t="shared" si="36"/>
        <v>524.82510028962213</v>
      </c>
      <c r="BO94" s="45">
        <f t="shared" si="37"/>
        <v>0.22316632265987082</v>
      </c>
      <c r="BP94" s="45">
        <f t="shared" si="38"/>
        <v>0.62695144514026613</v>
      </c>
      <c r="BQ94" s="46">
        <f t="shared" si="39"/>
        <v>0.12908508565209614</v>
      </c>
      <c r="BR94" s="9">
        <f t="shared" si="40"/>
        <v>410</v>
      </c>
      <c r="BS94" s="45">
        <f t="shared" si="41"/>
        <v>7.0731707317073164E-2</v>
      </c>
      <c r="BT94" s="45">
        <f t="shared" si="42"/>
        <v>0.66097560975609759</v>
      </c>
      <c r="BU94" s="46">
        <f t="shared" si="43"/>
        <v>0.57804878048780484</v>
      </c>
      <c r="BV94" s="9">
        <f t="shared" si="44"/>
        <v>287</v>
      </c>
      <c r="BW94" s="45">
        <f t="shared" si="45"/>
        <v>8.3623693379790948E-2</v>
      </c>
      <c r="BX94" s="45">
        <f t="shared" si="46"/>
        <v>0.57839721254355403</v>
      </c>
      <c r="BY94" s="46">
        <f t="shared" si="47"/>
        <v>0.49128919860627179</v>
      </c>
      <c r="BZ94" s="9">
        <f t="shared" si="48"/>
        <v>208</v>
      </c>
      <c r="CA94" s="45">
        <f t="shared" si="49"/>
        <v>0.50731707317073171</v>
      </c>
      <c r="CB94" s="45">
        <f t="shared" si="50"/>
        <v>5.2884615384615384E-2</v>
      </c>
      <c r="CC94" s="45">
        <f t="shared" si="51"/>
        <v>0.64903846153846156</v>
      </c>
      <c r="CD94" s="46">
        <f t="shared" si="52"/>
        <v>0.58173076923076927</v>
      </c>
    </row>
    <row r="95" spans="1:82" x14ac:dyDescent="0.3">
      <c r="A95" s="43"/>
      <c r="B95" s="41">
        <v>100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0</v>
      </c>
      <c r="AW95" s="41">
        <v>0</v>
      </c>
      <c r="AX95" s="41">
        <v>0</v>
      </c>
      <c r="AY95" s="41">
        <v>0</v>
      </c>
      <c r="AZ95" s="41">
        <v>0</v>
      </c>
      <c r="BA95" s="41">
        <v>0</v>
      </c>
      <c r="BB95" s="41" t="s">
        <v>119</v>
      </c>
      <c r="BF95" s="9">
        <f t="shared" si="28"/>
        <v>0</v>
      </c>
      <c r="BG95" s="45" t="e">
        <f t="shared" si="29"/>
        <v>#DIV/0!</v>
      </c>
      <c r="BH95" s="45" t="e">
        <f t="shared" si="30"/>
        <v>#DIV/0!</v>
      </c>
      <c r="BI95" s="46" t="e">
        <f t="shared" si="31"/>
        <v>#DIV/0!</v>
      </c>
      <c r="BJ95" s="9">
        <f t="shared" si="32"/>
        <v>0</v>
      </c>
      <c r="BK95" s="45" t="e">
        <f t="shared" si="33"/>
        <v>#DIV/0!</v>
      </c>
      <c r="BL95" s="45" t="e">
        <f t="shared" si="34"/>
        <v>#DIV/0!</v>
      </c>
      <c r="BM95" s="46" t="e">
        <f t="shared" si="35"/>
        <v>#DIV/0!</v>
      </c>
      <c r="BN95" s="49">
        <f t="shared" si="36"/>
        <v>0</v>
      </c>
      <c r="BO95" s="45" t="e">
        <f t="shared" si="37"/>
        <v>#DIV/0!</v>
      </c>
      <c r="BP95" s="45" t="e">
        <f t="shared" si="38"/>
        <v>#DIV/0!</v>
      </c>
      <c r="BQ95" s="46" t="e">
        <f t="shared" si="39"/>
        <v>#DIV/0!</v>
      </c>
      <c r="BR95" s="9">
        <f t="shared" si="40"/>
        <v>0</v>
      </c>
      <c r="BS95" s="45" t="e">
        <f t="shared" si="41"/>
        <v>#DIV/0!</v>
      </c>
      <c r="BT95" s="45" t="e">
        <f t="shared" si="42"/>
        <v>#DIV/0!</v>
      </c>
      <c r="BU95" s="46" t="e">
        <f t="shared" si="43"/>
        <v>#DIV/0!</v>
      </c>
      <c r="BV95" s="9">
        <f t="shared" si="44"/>
        <v>0</v>
      </c>
      <c r="BW95" s="45" t="e">
        <f t="shared" si="45"/>
        <v>#DIV/0!</v>
      </c>
      <c r="BX95" s="45" t="e">
        <f t="shared" si="46"/>
        <v>#DIV/0!</v>
      </c>
      <c r="BY95" s="46" t="e">
        <f t="shared" si="47"/>
        <v>#DIV/0!</v>
      </c>
      <c r="BZ95" s="9">
        <f t="shared" si="48"/>
        <v>0</v>
      </c>
      <c r="CA95" s="45" t="e">
        <f t="shared" si="49"/>
        <v>#DIV/0!</v>
      </c>
      <c r="CB95" s="45" t="e">
        <f t="shared" si="50"/>
        <v>#DIV/0!</v>
      </c>
      <c r="CC95" s="45" t="e">
        <f t="shared" si="51"/>
        <v>#DIV/0!</v>
      </c>
      <c r="CD95" s="46" t="e">
        <f t="shared" si="52"/>
        <v>#DIV/0!</v>
      </c>
    </row>
    <row r="96" spans="1:82" x14ac:dyDescent="0.3">
      <c r="A96" s="43"/>
      <c r="B96" s="41">
        <v>101</v>
      </c>
      <c r="C96" s="41">
        <v>1753</v>
      </c>
      <c r="D96" s="41">
        <v>259</v>
      </c>
      <c r="E96" s="41">
        <v>1242</v>
      </c>
      <c r="F96" s="41">
        <v>14</v>
      </c>
      <c r="G96" s="41">
        <v>12</v>
      </c>
      <c r="H96" s="41">
        <v>197</v>
      </c>
      <c r="I96" s="41">
        <v>17</v>
      </c>
      <c r="J96" s="41">
        <v>3</v>
      </c>
      <c r="K96" s="41">
        <v>9</v>
      </c>
      <c r="L96" s="41">
        <v>1306</v>
      </c>
      <c r="M96" s="41">
        <v>173</v>
      </c>
      <c r="N96" s="41">
        <v>959</v>
      </c>
      <c r="O96" s="41">
        <v>8</v>
      </c>
      <c r="P96" s="41">
        <v>9</v>
      </c>
      <c r="Q96" s="41">
        <v>137</v>
      </c>
      <c r="R96" s="41">
        <v>14</v>
      </c>
      <c r="S96" s="41">
        <v>1</v>
      </c>
      <c r="T96" s="41">
        <v>5</v>
      </c>
      <c r="U96" s="41">
        <v>1168.0034776100913</v>
      </c>
      <c r="V96" s="41">
        <v>94.470989761092142</v>
      </c>
      <c r="W96" s="41">
        <v>949.47125621007808</v>
      </c>
      <c r="X96" s="41">
        <v>0</v>
      </c>
      <c r="Y96" s="41">
        <v>113.42532467532469</v>
      </c>
      <c r="Z96" s="41">
        <v>7.4358974358974352</v>
      </c>
      <c r="AA96" s="41">
        <v>1074</v>
      </c>
      <c r="AB96" s="41">
        <v>101</v>
      </c>
      <c r="AC96" s="41">
        <v>66</v>
      </c>
      <c r="AD96" s="41">
        <v>24</v>
      </c>
      <c r="AE96" s="41">
        <v>10</v>
      </c>
      <c r="AF96" s="41">
        <v>4</v>
      </c>
      <c r="AG96" s="41">
        <v>16</v>
      </c>
      <c r="AH96" s="41">
        <v>11</v>
      </c>
      <c r="AI96" s="41">
        <v>1</v>
      </c>
      <c r="AJ96" s="41">
        <v>852</v>
      </c>
      <c r="AK96" s="41">
        <v>85</v>
      </c>
      <c r="AL96" s="41">
        <v>45</v>
      </c>
      <c r="AM96" s="41">
        <v>12</v>
      </c>
      <c r="AN96" s="41">
        <v>10</v>
      </c>
      <c r="AO96" s="41">
        <v>3</v>
      </c>
      <c r="AP96" s="41">
        <v>12</v>
      </c>
      <c r="AQ96" s="41">
        <v>7</v>
      </c>
      <c r="AR96" s="41">
        <v>1</v>
      </c>
      <c r="AS96" s="41">
        <v>586</v>
      </c>
      <c r="AT96" s="41">
        <v>44</v>
      </c>
      <c r="AU96" s="41">
        <v>35</v>
      </c>
      <c r="AV96" s="41">
        <v>11</v>
      </c>
      <c r="AW96" s="41">
        <v>7</v>
      </c>
      <c r="AX96" s="41">
        <v>3</v>
      </c>
      <c r="AY96" s="41">
        <v>9</v>
      </c>
      <c r="AZ96" s="41">
        <v>5</v>
      </c>
      <c r="BA96" s="41">
        <v>0</v>
      </c>
      <c r="BB96" s="41" t="s">
        <v>120</v>
      </c>
      <c r="BF96" s="9">
        <f t="shared" si="28"/>
        <v>1753</v>
      </c>
      <c r="BG96" s="45">
        <f t="shared" si="29"/>
        <v>0.708499714774672</v>
      </c>
      <c r="BH96" s="45">
        <f t="shared" si="30"/>
        <v>0.11237877923559612</v>
      </c>
      <c r="BI96" s="46">
        <f t="shared" si="31"/>
        <v>0.1477467199087279</v>
      </c>
      <c r="BJ96" s="9">
        <f t="shared" si="32"/>
        <v>1306</v>
      </c>
      <c r="BK96" s="45">
        <f t="shared" si="33"/>
        <v>0.73430321592649306</v>
      </c>
      <c r="BL96" s="45">
        <f t="shared" si="34"/>
        <v>6.8912710566615618E-3</v>
      </c>
      <c r="BM96" s="46">
        <f t="shared" si="35"/>
        <v>0.13246554364471669</v>
      </c>
      <c r="BN96" s="49">
        <f t="shared" si="36"/>
        <v>1168.0034776100913</v>
      </c>
      <c r="BO96" s="45">
        <f t="shared" si="37"/>
        <v>0.81290105244621136</v>
      </c>
      <c r="BP96" s="45">
        <f t="shared" si="38"/>
        <v>9.7110434043749388E-2</v>
      </c>
      <c r="BQ96" s="46">
        <f t="shared" si="39"/>
        <v>8.0882455893362432E-2</v>
      </c>
      <c r="BR96" s="9">
        <f t="shared" si="40"/>
        <v>1074</v>
      </c>
      <c r="BS96" s="45">
        <f t="shared" si="41"/>
        <v>9.4040968342644318E-2</v>
      </c>
      <c r="BT96" s="45">
        <f t="shared" si="42"/>
        <v>6.1452513966480445E-2</v>
      </c>
      <c r="BU96" s="46">
        <f t="shared" si="43"/>
        <v>2.23463687150838E-2</v>
      </c>
      <c r="BV96" s="9">
        <f t="shared" si="44"/>
        <v>852</v>
      </c>
      <c r="BW96" s="45">
        <f t="shared" si="45"/>
        <v>9.9765258215962438E-2</v>
      </c>
      <c r="BX96" s="45">
        <f t="shared" si="46"/>
        <v>5.2816901408450703E-2</v>
      </c>
      <c r="BY96" s="46">
        <f t="shared" si="47"/>
        <v>1.4084507042253521E-2</v>
      </c>
      <c r="BZ96" s="9">
        <f t="shared" si="48"/>
        <v>586</v>
      </c>
      <c r="CA96" s="45">
        <f t="shared" si="49"/>
        <v>0.54562383612662946</v>
      </c>
      <c r="CB96" s="45">
        <f t="shared" si="50"/>
        <v>7.5085324232081918E-2</v>
      </c>
      <c r="CC96" s="45">
        <f t="shared" si="51"/>
        <v>5.9726962457337884E-2</v>
      </c>
      <c r="CD96" s="46">
        <f t="shared" si="52"/>
        <v>1.877133105802048E-2</v>
      </c>
    </row>
    <row r="97" spans="1:82" x14ac:dyDescent="0.3">
      <c r="A97" s="43"/>
      <c r="B97" s="41">
        <v>102</v>
      </c>
      <c r="C97" s="41">
        <v>1731</v>
      </c>
      <c r="D97" s="41">
        <v>359</v>
      </c>
      <c r="E97" s="41">
        <v>1043</v>
      </c>
      <c r="F97" s="41">
        <v>36</v>
      </c>
      <c r="G97" s="41">
        <v>13</v>
      </c>
      <c r="H97" s="41">
        <v>264</v>
      </c>
      <c r="I97" s="41">
        <v>7</v>
      </c>
      <c r="J97" s="41">
        <v>4</v>
      </c>
      <c r="K97" s="41">
        <v>5</v>
      </c>
      <c r="L97" s="41">
        <v>1296</v>
      </c>
      <c r="M97" s="41">
        <v>236</v>
      </c>
      <c r="N97" s="41">
        <v>833</v>
      </c>
      <c r="O97" s="41">
        <v>24</v>
      </c>
      <c r="P97" s="41">
        <v>9</v>
      </c>
      <c r="Q97" s="41">
        <v>181</v>
      </c>
      <c r="R97" s="41">
        <v>6</v>
      </c>
      <c r="S97" s="41">
        <v>3</v>
      </c>
      <c r="T97" s="41">
        <v>4</v>
      </c>
      <c r="U97" s="41">
        <v>1220</v>
      </c>
      <c r="V97" s="41">
        <v>199.99999999999994</v>
      </c>
      <c r="W97" s="41">
        <v>735</v>
      </c>
      <c r="X97" s="41">
        <v>40</v>
      </c>
      <c r="Y97" s="41">
        <v>240</v>
      </c>
      <c r="Z97" s="41">
        <v>9.9999999999999982</v>
      </c>
      <c r="AA97" s="41">
        <v>884</v>
      </c>
      <c r="AB97" s="41">
        <v>119</v>
      </c>
      <c r="AC97" s="41">
        <v>62</v>
      </c>
      <c r="AD97" s="41">
        <v>14</v>
      </c>
      <c r="AE97" s="41">
        <v>11</v>
      </c>
      <c r="AF97" s="41">
        <v>14</v>
      </c>
      <c r="AG97" s="41">
        <v>9</v>
      </c>
      <c r="AH97" s="41">
        <v>12</v>
      </c>
      <c r="AI97" s="41">
        <v>2</v>
      </c>
      <c r="AJ97" s="41">
        <v>657</v>
      </c>
      <c r="AK97" s="41">
        <v>80</v>
      </c>
      <c r="AL97" s="41">
        <v>39</v>
      </c>
      <c r="AM97" s="41">
        <v>9</v>
      </c>
      <c r="AN97" s="41">
        <v>8</v>
      </c>
      <c r="AO97" s="41">
        <v>5</v>
      </c>
      <c r="AP97" s="41">
        <v>5</v>
      </c>
      <c r="AQ97" s="41">
        <v>10</v>
      </c>
      <c r="AR97" s="41">
        <v>2</v>
      </c>
      <c r="AS97" s="41">
        <v>386</v>
      </c>
      <c r="AT97" s="41">
        <v>44</v>
      </c>
      <c r="AU97" s="41">
        <v>30</v>
      </c>
      <c r="AV97" s="41">
        <v>9</v>
      </c>
      <c r="AW97" s="41">
        <v>7</v>
      </c>
      <c r="AX97" s="41">
        <v>6</v>
      </c>
      <c r="AY97" s="41">
        <v>4</v>
      </c>
      <c r="AZ97" s="41">
        <v>4</v>
      </c>
      <c r="BA97" s="41">
        <v>0</v>
      </c>
      <c r="BB97" s="41" t="s">
        <v>121</v>
      </c>
      <c r="BF97" s="9">
        <f t="shared" si="28"/>
        <v>1731</v>
      </c>
      <c r="BG97" s="45">
        <f t="shared" si="29"/>
        <v>0.60254188330444824</v>
      </c>
      <c r="BH97" s="45">
        <f t="shared" si="30"/>
        <v>0.15251299826689774</v>
      </c>
      <c r="BI97" s="46">
        <f t="shared" si="31"/>
        <v>0.2073945696129405</v>
      </c>
      <c r="BJ97" s="9">
        <f t="shared" si="32"/>
        <v>1296</v>
      </c>
      <c r="BK97" s="45">
        <f t="shared" si="33"/>
        <v>0.64274691358024694</v>
      </c>
      <c r="BL97" s="45">
        <f t="shared" si="34"/>
        <v>6.9444444444444441E-3</v>
      </c>
      <c r="BM97" s="46">
        <f t="shared" si="35"/>
        <v>0.18209876543209877</v>
      </c>
      <c r="BN97" s="49">
        <f t="shared" si="36"/>
        <v>1220</v>
      </c>
      <c r="BO97" s="45">
        <f t="shared" si="37"/>
        <v>0.60245901639344257</v>
      </c>
      <c r="BP97" s="45">
        <f t="shared" si="38"/>
        <v>0.19672131147540983</v>
      </c>
      <c r="BQ97" s="46">
        <f t="shared" si="39"/>
        <v>0.16393442622950816</v>
      </c>
      <c r="BR97" s="9">
        <f t="shared" si="40"/>
        <v>884</v>
      </c>
      <c r="BS97" s="45">
        <f t="shared" si="41"/>
        <v>0.13461538461538461</v>
      </c>
      <c r="BT97" s="45">
        <f t="shared" si="42"/>
        <v>7.0135746606334842E-2</v>
      </c>
      <c r="BU97" s="46">
        <f t="shared" si="43"/>
        <v>1.5837104072398189E-2</v>
      </c>
      <c r="BV97" s="9">
        <f t="shared" si="44"/>
        <v>657</v>
      </c>
      <c r="BW97" s="45">
        <f t="shared" si="45"/>
        <v>0.12176560121765601</v>
      </c>
      <c r="BX97" s="45">
        <f t="shared" si="46"/>
        <v>5.9360730593607303E-2</v>
      </c>
      <c r="BY97" s="46">
        <f t="shared" si="47"/>
        <v>1.3698630136986301E-2</v>
      </c>
      <c r="BZ97" s="9">
        <f t="shared" si="48"/>
        <v>386</v>
      </c>
      <c r="CA97" s="45">
        <f t="shared" si="49"/>
        <v>0.43665158371040724</v>
      </c>
      <c r="CB97" s="45">
        <f t="shared" si="50"/>
        <v>0.11398963730569948</v>
      </c>
      <c r="CC97" s="45">
        <f t="shared" si="51"/>
        <v>7.7720207253886009E-2</v>
      </c>
      <c r="CD97" s="46">
        <f t="shared" si="52"/>
        <v>2.3316062176165803E-2</v>
      </c>
    </row>
    <row r="98" spans="1:82" x14ac:dyDescent="0.3">
      <c r="A98" s="43"/>
      <c r="B98" s="41">
        <v>103</v>
      </c>
      <c r="C98" s="41">
        <v>1302</v>
      </c>
      <c r="D98" s="41">
        <v>255</v>
      </c>
      <c r="E98" s="41">
        <v>793</v>
      </c>
      <c r="F98" s="41">
        <v>16</v>
      </c>
      <c r="G98" s="41">
        <v>5</v>
      </c>
      <c r="H98" s="41">
        <v>213</v>
      </c>
      <c r="I98" s="41">
        <v>9</v>
      </c>
      <c r="J98" s="41">
        <v>5</v>
      </c>
      <c r="K98" s="41">
        <v>6</v>
      </c>
      <c r="L98" s="41">
        <v>973</v>
      </c>
      <c r="M98" s="41">
        <v>161</v>
      </c>
      <c r="N98" s="41">
        <v>627</v>
      </c>
      <c r="O98" s="41">
        <v>8</v>
      </c>
      <c r="P98" s="41">
        <v>3</v>
      </c>
      <c r="Q98" s="41">
        <v>158</v>
      </c>
      <c r="R98" s="41">
        <v>8</v>
      </c>
      <c r="S98" s="41">
        <v>4</v>
      </c>
      <c r="T98" s="41">
        <v>4</v>
      </c>
      <c r="U98" s="41">
        <v>849.99999999999989</v>
      </c>
      <c r="V98" s="41">
        <v>80</v>
      </c>
      <c r="W98" s="41">
        <v>570</v>
      </c>
      <c r="X98" s="41">
        <v>0</v>
      </c>
      <c r="Y98" s="41">
        <v>165.00000000000003</v>
      </c>
      <c r="Z98" s="41">
        <v>35</v>
      </c>
      <c r="AA98" s="41">
        <v>767</v>
      </c>
      <c r="AB98" s="41">
        <v>113</v>
      </c>
      <c r="AC98" s="41">
        <v>60</v>
      </c>
      <c r="AD98" s="41">
        <v>35</v>
      </c>
      <c r="AE98" s="41">
        <v>5</v>
      </c>
      <c r="AF98" s="41">
        <v>4</v>
      </c>
      <c r="AG98" s="41">
        <v>6</v>
      </c>
      <c r="AH98" s="41">
        <v>10</v>
      </c>
      <c r="AI98" s="41">
        <v>0</v>
      </c>
      <c r="AJ98" s="41">
        <v>603</v>
      </c>
      <c r="AK98" s="41">
        <v>77</v>
      </c>
      <c r="AL98" s="41">
        <v>42</v>
      </c>
      <c r="AM98" s="41">
        <v>24</v>
      </c>
      <c r="AN98" s="41">
        <v>3</v>
      </c>
      <c r="AO98" s="41">
        <v>2</v>
      </c>
      <c r="AP98" s="41">
        <v>6</v>
      </c>
      <c r="AQ98" s="41">
        <v>7</v>
      </c>
      <c r="AR98" s="41">
        <v>0</v>
      </c>
      <c r="AS98" s="41">
        <v>381</v>
      </c>
      <c r="AT98" s="41">
        <v>38</v>
      </c>
      <c r="AU98" s="41">
        <v>29</v>
      </c>
      <c r="AV98" s="41">
        <v>18</v>
      </c>
      <c r="AW98" s="41">
        <v>2</v>
      </c>
      <c r="AX98" s="41">
        <v>0</v>
      </c>
      <c r="AY98" s="41">
        <v>5</v>
      </c>
      <c r="AZ98" s="41">
        <v>4</v>
      </c>
      <c r="BA98" s="41">
        <v>0</v>
      </c>
      <c r="BB98" s="41" t="s">
        <v>122</v>
      </c>
      <c r="BF98" s="9">
        <f t="shared" si="28"/>
        <v>1302</v>
      </c>
      <c r="BG98" s="45">
        <f t="shared" si="29"/>
        <v>0.60906298003072201</v>
      </c>
      <c r="BH98" s="45">
        <f t="shared" si="30"/>
        <v>0.16359447004608296</v>
      </c>
      <c r="BI98" s="46">
        <f t="shared" si="31"/>
        <v>0.19585253456221199</v>
      </c>
      <c r="BJ98" s="9">
        <f t="shared" si="32"/>
        <v>973</v>
      </c>
      <c r="BK98" s="45">
        <f t="shared" si="33"/>
        <v>0.644398766700925</v>
      </c>
      <c r="BL98" s="45">
        <f t="shared" si="34"/>
        <v>3.0832476875642342E-3</v>
      </c>
      <c r="BM98" s="46">
        <f t="shared" si="35"/>
        <v>0.16546762589928057</v>
      </c>
      <c r="BN98" s="49">
        <f t="shared" si="36"/>
        <v>849.99999999999989</v>
      </c>
      <c r="BO98" s="45">
        <f t="shared" si="37"/>
        <v>0.67058823529411771</v>
      </c>
      <c r="BP98" s="45">
        <f t="shared" si="38"/>
        <v>0.19411764705882359</v>
      </c>
      <c r="BQ98" s="46">
        <f t="shared" si="39"/>
        <v>9.4117647058823542E-2</v>
      </c>
      <c r="BR98" s="9">
        <f t="shared" si="40"/>
        <v>767</v>
      </c>
      <c r="BS98" s="45">
        <f t="shared" si="41"/>
        <v>0.14732724902216426</v>
      </c>
      <c r="BT98" s="45">
        <f t="shared" si="42"/>
        <v>7.822685788787484E-2</v>
      </c>
      <c r="BU98" s="46">
        <f t="shared" si="43"/>
        <v>4.563233376792699E-2</v>
      </c>
      <c r="BV98" s="9">
        <f t="shared" si="44"/>
        <v>603</v>
      </c>
      <c r="BW98" s="45">
        <f t="shared" si="45"/>
        <v>0.12769485903814262</v>
      </c>
      <c r="BX98" s="45">
        <f t="shared" si="46"/>
        <v>6.965174129353234E-2</v>
      </c>
      <c r="BY98" s="46">
        <f t="shared" si="47"/>
        <v>3.9800995024875621E-2</v>
      </c>
      <c r="BZ98" s="9">
        <f t="shared" si="48"/>
        <v>381</v>
      </c>
      <c r="CA98" s="45">
        <f t="shared" si="49"/>
        <v>0.49674054758800523</v>
      </c>
      <c r="CB98" s="45">
        <f t="shared" si="50"/>
        <v>9.9737532808398949E-2</v>
      </c>
      <c r="CC98" s="45">
        <f t="shared" si="51"/>
        <v>7.6115485564304461E-2</v>
      </c>
      <c r="CD98" s="46">
        <f t="shared" si="52"/>
        <v>4.7244094488188976E-2</v>
      </c>
    </row>
    <row r="99" spans="1:82" x14ac:dyDescent="0.3">
      <c r="A99" s="43"/>
      <c r="B99" s="41">
        <v>104</v>
      </c>
      <c r="C99" s="41">
        <v>1892</v>
      </c>
      <c r="D99" s="41">
        <v>302</v>
      </c>
      <c r="E99" s="41">
        <v>1292</v>
      </c>
      <c r="F99" s="41">
        <v>25</v>
      </c>
      <c r="G99" s="41">
        <v>17</v>
      </c>
      <c r="H99" s="41">
        <v>237</v>
      </c>
      <c r="I99" s="41">
        <v>8</v>
      </c>
      <c r="J99" s="41">
        <v>3</v>
      </c>
      <c r="K99" s="41">
        <v>8</v>
      </c>
      <c r="L99" s="41">
        <v>1502</v>
      </c>
      <c r="M99" s="41">
        <v>202</v>
      </c>
      <c r="N99" s="41">
        <v>1074</v>
      </c>
      <c r="O99" s="41">
        <v>15</v>
      </c>
      <c r="P99" s="41">
        <v>7</v>
      </c>
      <c r="Q99" s="41">
        <v>187</v>
      </c>
      <c r="R99" s="41">
        <v>6</v>
      </c>
      <c r="S99" s="41">
        <v>3</v>
      </c>
      <c r="T99" s="41">
        <v>8</v>
      </c>
      <c r="U99" s="41">
        <v>1644.9999999999998</v>
      </c>
      <c r="V99" s="41">
        <v>300</v>
      </c>
      <c r="W99" s="41">
        <v>1009.9999999999998</v>
      </c>
      <c r="X99" s="41">
        <v>35</v>
      </c>
      <c r="Y99" s="41">
        <v>299.99999999999994</v>
      </c>
      <c r="Z99" s="41">
        <v>0</v>
      </c>
      <c r="AA99" s="41">
        <v>1138</v>
      </c>
      <c r="AB99" s="41">
        <v>129</v>
      </c>
      <c r="AC99" s="41">
        <v>97</v>
      </c>
      <c r="AD99" s="41">
        <v>43</v>
      </c>
      <c r="AE99" s="41">
        <v>20</v>
      </c>
      <c r="AF99" s="41">
        <v>6</v>
      </c>
      <c r="AG99" s="41">
        <v>9</v>
      </c>
      <c r="AH99" s="41">
        <v>17</v>
      </c>
      <c r="AI99" s="41">
        <v>2</v>
      </c>
      <c r="AJ99" s="41">
        <v>882</v>
      </c>
      <c r="AK99" s="41">
        <v>101</v>
      </c>
      <c r="AL99" s="41">
        <v>61</v>
      </c>
      <c r="AM99" s="41">
        <v>28</v>
      </c>
      <c r="AN99" s="41">
        <v>13</v>
      </c>
      <c r="AO99" s="41">
        <v>3</v>
      </c>
      <c r="AP99" s="41">
        <v>7</v>
      </c>
      <c r="AQ99" s="41">
        <v>8</v>
      </c>
      <c r="AR99" s="41">
        <v>2</v>
      </c>
      <c r="AS99" s="41">
        <v>554</v>
      </c>
      <c r="AT99" s="41">
        <v>54</v>
      </c>
      <c r="AU99" s="41">
        <v>46</v>
      </c>
      <c r="AV99" s="41">
        <v>18</v>
      </c>
      <c r="AW99" s="41">
        <v>14</v>
      </c>
      <c r="AX99" s="41">
        <v>1</v>
      </c>
      <c r="AY99" s="41">
        <v>6</v>
      </c>
      <c r="AZ99" s="41">
        <v>5</v>
      </c>
      <c r="BA99" s="41">
        <v>2</v>
      </c>
      <c r="BB99" s="41" t="s">
        <v>123</v>
      </c>
      <c r="BF99" s="9">
        <f t="shared" si="28"/>
        <v>1892</v>
      </c>
      <c r="BG99" s="45">
        <f t="shared" si="29"/>
        <v>0.68287526427061307</v>
      </c>
      <c r="BH99" s="45">
        <f t="shared" si="30"/>
        <v>0.12526427061310783</v>
      </c>
      <c r="BI99" s="46">
        <f t="shared" si="31"/>
        <v>0.15961945031712474</v>
      </c>
      <c r="BJ99" s="9">
        <f t="shared" si="32"/>
        <v>1502</v>
      </c>
      <c r="BK99" s="45">
        <f t="shared" si="33"/>
        <v>0.71504660452729696</v>
      </c>
      <c r="BL99" s="45">
        <f t="shared" si="34"/>
        <v>4.6604527296937419E-3</v>
      </c>
      <c r="BM99" s="46">
        <f t="shared" si="35"/>
        <v>0.13448735019973368</v>
      </c>
      <c r="BN99" s="49">
        <f t="shared" si="36"/>
        <v>1644.9999999999998</v>
      </c>
      <c r="BO99" s="45">
        <f t="shared" si="37"/>
        <v>0.61398176291793305</v>
      </c>
      <c r="BP99" s="45">
        <f t="shared" si="38"/>
        <v>0.18237082066869301</v>
      </c>
      <c r="BQ99" s="46">
        <f t="shared" si="39"/>
        <v>0.18237082066869303</v>
      </c>
      <c r="BR99" s="9">
        <f t="shared" si="40"/>
        <v>1138</v>
      </c>
      <c r="BS99" s="45">
        <f t="shared" si="41"/>
        <v>0.11335676625659051</v>
      </c>
      <c r="BT99" s="45">
        <f t="shared" si="42"/>
        <v>8.5237258347978906E-2</v>
      </c>
      <c r="BU99" s="46">
        <f t="shared" si="43"/>
        <v>3.7785588752196834E-2</v>
      </c>
      <c r="BV99" s="9">
        <f t="shared" si="44"/>
        <v>882</v>
      </c>
      <c r="BW99" s="45">
        <f t="shared" si="45"/>
        <v>0.1145124716553288</v>
      </c>
      <c r="BX99" s="45">
        <f t="shared" si="46"/>
        <v>6.9160997732426302E-2</v>
      </c>
      <c r="BY99" s="46">
        <f t="shared" si="47"/>
        <v>3.1746031746031744E-2</v>
      </c>
      <c r="BZ99" s="9">
        <f t="shared" si="48"/>
        <v>554</v>
      </c>
      <c r="CA99" s="45">
        <f t="shared" si="49"/>
        <v>0.4868189806678383</v>
      </c>
      <c r="CB99" s="45">
        <f t="shared" si="50"/>
        <v>9.7472924187725629E-2</v>
      </c>
      <c r="CC99" s="45">
        <f t="shared" si="51"/>
        <v>8.3032490974729242E-2</v>
      </c>
      <c r="CD99" s="46">
        <f t="shared" si="52"/>
        <v>3.2490974729241874E-2</v>
      </c>
    </row>
    <row r="100" spans="1:82" x14ac:dyDescent="0.3">
      <c r="A100" s="43"/>
      <c r="B100" s="41">
        <v>105</v>
      </c>
      <c r="C100" s="41">
        <v>1190</v>
      </c>
      <c r="D100" s="41">
        <v>186</v>
      </c>
      <c r="E100" s="41">
        <v>761</v>
      </c>
      <c r="F100" s="41">
        <v>8</v>
      </c>
      <c r="G100" s="41">
        <v>9</v>
      </c>
      <c r="H100" s="41">
        <v>212</v>
      </c>
      <c r="I100" s="41">
        <v>9</v>
      </c>
      <c r="J100" s="41">
        <v>4</v>
      </c>
      <c r="K100" s="41">
        <v>1</v>
      </c>
      <c r="L100" s="41">
        <v>926</v>
      </c>
      <c r="M100" s="41">
        <v>131</v>
      </c>
      <c r="N100" s="41">
        <v>626</v>
      </c>
      <c r="O100" s="41">
        <v>7</v>
      </c>
      <c r="P100" s="41">
        <v>6</v>
      </c>
      <c r="Q100" s="41">
        <v>146</v>
      </c>
      <c r="R100" s="41">
        <v>6</v>
      </c>
      <c r="S100" s="41">
        <v>3</v>
      </c>
      <c r="T100" s="41">
        <v>1</v>
      </c>
      <c r="U100" s="41">
        <v>920</v>
      </c>
      <c r="V100" s="41">
        <v>115</v>
      </c>
      <c r="W100" s="41">
        <v>615</v>
      </c>
      <c r="X100" s="41">
        <v>0</v>
      </c>
      <c r="Y100" s="41">
        <v>165</v>
      </c>
      <c r="Z100" s="41">
        <v>25</v>
      </c>
      <c r="AA100" s="41">
        <v>654</v>
      </c>
      <c r="AB100" s="41">
        <v>79</v>
      </c>
      <c r="AC100" s="41">
        <v>70</v>
      </c>
      <c r="AD100" s="41">
        <v>22</v>
      </c>
      <c r="AE100" s="41">
        <v>10</v>
      </c>
      <c r="AF100" s="41">
        <v>11</v>
      </c>
      <c r="AG100" s="41">
        <v>14</v>
      </c>
      <c r="AH100" s="41">
        <v>9</v>
      </c>
      <c r="AI100" s="41">
        <v>4</v>
      </c>
      <c r="AJ100" s="41">
        <v>511</v>
      </c>
      <c r="AK100" s="41">
        <v>57</v>
      </c>
      <c r="AL100" s="41">
        <v>48</v>
      </c>
      <c r="AM100" s="41">
        <v>15</v>
      </c>
      <c r="AN100" s="41">
        <v>6</v>
      </c>
      <c r="AO100" s="41">
        <v>7</v>
      </c>
      <c r="AP100" s="41">
        <v>12</v>
      </c>
      <c r="AQ100" s="41">
        <v>5</v>
      </c>
      <c r="AR100" s="41">
        <v>3</v>
      </c>
      <c r="AS100" s="41">
        <v>333</v>
      </c>
      <c r="AT100" s="41">
        <v>25</v>
      </c>
      <c r="AU100" s="41">
        <v>37</v>
      </c>
      <c r="AV100" s="41">
        <v>10</v>
      </c>
      <c r="AW100" s="41">
        <v>3</v>
      </c>
      <c r="AX100" s="41">
        <v>6</v>
      </c>
      <c r="AY100" s="41">
        <v>11</v>
      </c>
      <c r="AZ100" s="41">
        <v>5</v>
      </c>
      <c r="BA100" s="41">
        <v>2</v>
      </c>
      <c r="BB100" s="41" t="s">
        <v>124</v>
      </c>
      <c r="BF100" s="9">
        <f t="shared" si="28"/>
        <v>1190</v>
      </c>
      <c r="BG100" s="45">
        <f t="shared" si="29"/>
        <v>0.63949579831932768</v>
      </c>
      <c r="BH100" s="45">
        <f t="shared" si="30"/>
        <v>0.17815126050420169</v>
      </c>
      <c r="BI100" s="46">
        <f t="shared" si="31"/>
        <v>0.15630252100840336</v>
      </c>
      <c r="BJ100" s="9">
        <f t="shared" si="32"/>
        <v>926</v>
      </c>
      <c r="BK100" s="45">
        <f t="shared" si="33"/>
        <v>0.67602591792656586</v>
      </c>
      <c r="BL100" s="45">
        <f t="shared" si="34"/>
        <v>6.4794816414686825E-3</v>
      </c>
      <c r="BM100" s="46">
        <f t="shared" si="35"/>
        <v>0.14146868250539957</v>
      </c>
      <c r="BN100" s="49">
        <f t="shared" si="36"/>
        <v>920</v>
      </c>
      <c r="BO100" s="45">
        <f t="shared" si="37"/>
        <v>0.66847826086956519</v>
      </c>
      <c r="BP100" s="45">
        <f t="shared" si="38"/>
        <v>0.17934782608695651</v>
      </c>
      <c r="BQ100" s="46">
        <f t="shared" si="39"/>
        <v>0.125</v>
      </c>
      <c r="BR100" s="9">
        <f t="shared" si="40"/>
        <v>654</v>
      </c>
      <c r="BS100" s="45">
        <f t="shared" si="41"/>
        <v>0.12079510703363915</v>
      </c>
      <c r="BT100" s="45">
        <f t="shared" si="42"/>
        <v>0.10703363914373089</v>
      </c>
      <c r="BU100" s="46">
        <f t="shared" si="43"/>
        <v>3.3639143730886847E-2</v>
      </c>
      <c r="BV100" s="9">
        <f t="shared" si="44"/>
        <v>511</v>
      </c>
      <c r="BW100" s="45">
        <f t="shared" si="45"/>
        <v>0.11154598825831702</v>
      </c>
      <c r="BX100" s="45">
        <f t="shared" si="46"/>
        <v>9.393346379647749E-2</v>
      </c>
      <c r="BY100" s="46">
        <f t="shared" si="47"/>
        <v>2.9354207436399216E-2</v>
      </c>
      <c r="BZ100" s="9">
        <f t="shared" si="48"/>
        <v>333</v>
      </c>
      <c r="CA100" s="45">
        <f t="shared" si="49"/>
        <v>0.50917431192660545</v>
      </c>
      <c r="CB100" s="45">
        <f t="shared" si="50"/>
        <v>7.5075075075075076E-2</v>
      </c>
      <c r="CC100" s="45">
        <f t="shared" si="51"/>
        <v>0.1111111111111111</v>
      </c>
      <c r="CD100" s="46">
        <f t="shared" si="52"/>
        <v>3.003003003003003E-2</v>
      </c>
    </row>
    <row r="101" spans="1:82" x14ac:dyDescent="0.3">
      <c r="A101" s="43"/>
      <c r="B101" s="41">
        <v>106</v>
      </c>
      <c r="C101" s="41">
        <v>850</v>
      </c>
      <c r="D101" s="41">
        <v>105</v>
      </c>
      <c r="E101" s="41">
        <v>664</v>
      </c>
      <c r="F101" s="41">
        <v>10</v>
      </c>
      <c r="G101" s="41">
        <v>3</v>
      </c>
      <c r="H101" s="41">
        <v>63</v>
      </c>
      <c r="I101" s="41">
        <v>3</v>
      </c>
      <c r="J101" s="41">
        <v>0</v>
      </c>
      <c r="K101" s="41">
        <v>2</v>
      </c>
      <c r="L101" s="41">
        <v>654</v>
      </c>
      <c r="M101" s="41">
        <v>79</v>
      </c>
      <c r="N101" s="41">
        <v>511</v>
      </c>
      <c r="O101" s="41">
        <v>7</v>
      </c>
      <c r="P101" s="41">
        <v>3</v>
      </c>
      <c r="Q101" s="41">
        <v>49</v>
      </c>
      <c r="R101" s="41">
        <v>3</v>
      </c>
      <c r="S101" s="41">
        <v>0</v>
      </c>
      <c r="T101" s="41">
        <v>2</v>
      </c>
      <c r="U101" s="41">
        <v>710</v>
      </c>
      <c r="V101" s="41">
        <v>35</v>
      </c>
      <c r="W101" s="41">
        <v>509.99999999999994</v>
      </c>
      <c r="X101" s="41">
        <v>0</v>
      </c>
      <c r="Y101" s="41">
        <v>139.99999999999997</v>
      </c>
      <c r="Z101" s="41">
        <v>30</v>
      </c>
      <c r="AA101" s="41">
        <v>575</v>
      </c>
      <c r="AB101" s="41">
        <v>78</v>
      </c>
      <c r="AC101" s="41">
        <v>32</v>
      </c>
      <c r="AD101" s="41">
        <v>7</v>
      </c>
      <c r="AE101" s="41">
        <v>12</v>
      </c>
      <c r="AF101" s="41">
        <v>0</v>
      </c>
      <c r="AG101" s="41">
        <v>12</v>
      </c>
      <c r="AH101" s="41">
        <v>1</v>
      </c>
      <c r="AI101" s="41">
        <v>0</v>
      </c>
      <c r="AJ101" s="41">
        <v>458</v>
      </c>
      <c r="AK101" s="41">
        <v>60</v>
      </c>
      <c r="AL101" s="41">
        <v>22</v>
      </c>
      <c r="AM101" s="41">
        <v>6</v>
      </c>
      <c r="AN101" s="41">
        <v>7</v>
      </c>
      <c r="AO101" s="41">
        <v>0</v>
      </c>
      <c r="AP101" s="41">
        <v>8</v>
      </c>
      <c r="AQ101" s="41">
        <v>1</v>
      </c>
      <c r="AR101" s="41">
        <v>0</v>
      </c>
      <c r="AS101" s="41">
        <v>308</v>
      </c>
      <c r="AT101" s="41">
        <v>37</v>
      </c>
      <c r="AU101" s="41">
        <v>15</v>
      </c>
      <c r="AV101" s="41">
        <v>6</v>
      </c>
      <c r="AW101" s="41">
        <v>3</v>
      </c>
      <c r="AX101" s="41">
        <v>0</v>
      </c>
      <c r="AY101" s="41">
        <v>6</v>
      </c>
      <c r="AZ101" s="41">
        <v>0</v>
      </c>
      <c r="BA101" s="41">
        <v>0</v>
      </c>
      <c r="BB101" s="41" t="s">
        <v>125</v>
      </c>
      <c r="BF101" s="9">
        <f t="shared" si="28"/>
        <v>850</v>
      </c>
      <c r="BG101" s="45">
        <f t="shared" si="29"/>
        <v>0.78117647058823525</v>
      </c>
      <c r="BH101" s="45">
        <f t="shared" si="30"/>
        <v>7.4117647058823524E-2</v>
      </c>
      <c r="BI101" s="46">
        <f t="shared" si="31"/>
        <v>0.12352941176470589</v>
      </c>
      <c r="BJ101" s="9">
        <f t="shared" si="32"/>
        <v>654</v>
      </c>
      <c r="BK101" s="45">
        <f t="shared" si="33"/>
        <v>0.78134556574923553</v>
      </c>
      <c r="BL101" s="45">
        <f t="shared" si="34"/>
        <v>4.5871559633027525E-3</v>
      </c>
      <c r="BM101" s="46">
        <f t="shared" si="35"/>
        <v>0.12079510703363915</v>
      </c>
      <c r="BN101" s="49">
        <f t="shared" si="36"/>
        <v>710</v>
      </c>
      <c r="BO101" s="45">
        <f t="shared" si="37"/>
        <v>0.71830985915492951</v>
      </c>
      <c r="BP101" s="45">
        <f t="shared" si="38"/>
        <v>0.19718309859154926</v>
      </c>
      <c r="BQ101" s="46">
        <f t="shared" si="39"/>
        <v>4.9295774647887321E-2</v>
      </c>
      <c r="BR101" s="9">
        <f t="shared" si="40"/>
        <v>575</v>
      </c>
      <c r="BS101" s="45">
        <f t="shared" si="41"/>
        <v>0.13565217391304349</v>
      </c>
      <c r="BT101" s="45">
        <f t="shared" si="42"/>
        <v>5.565217391304348E-2</v>
      </c>
      <c r="BU101" s="46">
        <f t="shared" si="43"/>
        <v>1.2173913043478261E-2</v>
      </c>
      <c r="BV101" s="9">
        <f t="shared" si="44"/>
        <v>458</v>
      </c>
      <c r="BW101" s="45">
        <f t="shared" si="45"/>
        <v>0.13100436681222707</v>
      </c>
      <c r="BX101" s="45">
        <f t="shared" si="46"/>
        <v>4.8034934497816595E-2</v>
      </c>
      <c r="BY101" s="46">
        <f t="shared" si="47"/>
        <v>1.3100436681222707E-2</v>
      </c>
      <c r="BZ101" s="9">
        <f t="shared" si="48"/>
        <v>308</v>
      </c>
      <c r="CA101" s="45">
        <f t="shared" si="49"/>
        <v>0.53565217391304343</v>
      </c>
      <c r="CB101" s="45">
        <f t="shared" si="50"/>
        <v>0.12012987012987013</v>
      </c>
      <c r="CC101" s="45">
        <f t="shared" si="51"/>
        <v>4.8701298701298704E-2</v>
      </c>
      <c r="CD101" s="46">
        <f t="shared" si="52"/>
        <v>1.948051948051948E-2</v>
      </c>
    </row>
    <row r="102" spans="1:82" x14ac:dyDescent="0.3">
      <c r="A102" s="43"/>
      <c r="B102" s="41">
        <v>107</v>
      </c>
      <c r="C102" s="41">
        <v>1125</v>
      </c>
      <c r="D102" s="41">
        <v>181</v>
      </c>
      <c r="E102" s="41">
        <v>738</v>
      </c>
      <c r="F102" s="41">
        <v>11</v>
      </c>
      <c r="G102" s="41">
        <v>9</v>
      </c>
      <c r="H102" s="41">
        <v>159</v>
      </c>
      <c r="I102" s="41">
        <v>21</v>
      </c>
      <c r="J102" s="41">
        <v>1</v>
      </c>
      <c r="K102" s="41">
        <v>5</v>
      </c>
      <c r="L102" s="41">
        <v>843</v>
      </c>
      <c r="M102" s="41">
        <v>115</v>
      </c>
      <c r="N102" s="41">
        <v>590</v>
      </c>
      <c r="O102" s="41">
        <v>5</v>
      </c>
      <c r="P102" s="41">
        <v>6</v>
      </c>
      <c r="Q102" s="41">
        <v>110</v>
      </c>
      <c r="R102" s="41">
        <v>12</v>
      </c>
      <c r="S102" s="41">
        <v>0</v>
      </c>
      <c r="T102" s="41">
        <v>5</v>
      </c>
      <c r="U102" s="41">
        <v>840</v>
      </c>
      <c r="V102" s="41">
        <v>110</v>
      </c>
      <c r="W102" s="41">
        <v>635.00000000000011</v>
      </c>
      <c r="X102" s="41">
        <v>10</v>
      </c>
      <c r="Y102" s="41">
        <v>75</v>
      </c>
      <c r="Z102" s="41">
        <v>3.9999999999999996</v>
      </c>
      <c r="AA102" s="41">
        <v>701</v>
      </c>
      <c r="AB102" s="41">
        <v>100</v>
      </c>
      <c r="AC102" s="41">
        <v>42</v>
      </c>
      <c r="AD102" s="41">
        <v>14</v>
      </c>
      <c r="AE102" s="41">
        <v>7</v>
      </c>
      <c r="AF102" s="41">
        <v>6</v>
      </c>
      <c r="AG102" s="41">
        <v>4</v>
      </c>
      <c r="AH102" s="41">
        <v>9</v>
      </c>
      <c r="AI102" s="41">
        <v>2</v>
      </c>
      <c r="AJ102" s="41">
        <v>555</v>
      </c>
      <c r="AK102" s="41">
        <v>63</v>
      </c>
      <c r="AL102" s="41">
        <v>27</v>
      </c>
      <c r="AM102" s="41">
        <v>8</v>
      </c>
      <c r="AN102" s="41">
        <v>4</v>
      </c>
      <c r="AO102" s="41">
        <v>4</v>
      </c>
      <c r="AP102" s="41">
        <v>4</v>
      </c>
      <c r="AQ102" s="41">
        <v>5</v>
      </c>
      <c r="AR102" s="41">
        <v>2</v>
      </c>
      <c r="AS102" s="41">
        <v>325</v>
      </c>
      <c r="AT102" s="41">
        <v>33</v>
      </c>
      <c r="AU102" s="41">
        <v>18</v>
      </c>
      <c r="AV102" s="41">
        <v>5</v>
      </c>
      <c r="AW102" s="41">
        <v>3</v>
      </c>
      <c r="AX102" s="41">
        <v>5</v>
      </c>
      <c r="AY102" s="41">
        <v>3</v>
      </c>
      <c r="AZ102" s="41">
        <v>2</v>
      </c>
      <c r="BA102" s="41">
        <v>0</v>
      </c>
      <c r="BB102" s="41" t="s">
        <v>126</v>
      </c>
      <c r="BF102" s="9">
        <f t="shared" si="28"/>
        <v>1125</v>
      </c>
      <c r="BG102" s="45">
        <f t="shared" si="29"/>
        <v>0.65600000000000003</v>
      </c>
      <c r="BH102" s="45">
        <f t="shared" si="30"/>
        <v>0.14133333333333334</v>
      </c>
      <c r="BI102" s="46">
        <f t="shared" si="31"/>
        <v>0.16088888888888889</v>
      </c>
      <c r="BJ102" s="9">
        <f t="shared" si="32"/>
        <v>843</v>
      </c>
      <c r="BK102" s="45">
        <f t="shared" si="33"/>
        <v>0.69988137603795963</v>
      </c>
      <c r="BL102" s="45">
        <f t="shared" si="34"/>
        <v>7.1174377224199285E-3</v>
      </c>
      <c r="BM102" s="46">
        <f t="shared" si="35"/>
        <v>0.13641755634638197</v>
      </c>
      <c r="BN102" s="49">
        <f t="shared" si="36"/>
        <v>840</v>
      </c>
      <c r="BO102" s="45">
        <f t="shared" si="37"/>
        <v>0.75595238095238104</v>
      </c>
      <c r="BP102" s="45">
        <f t="shared" si="38"/>
        <v>8.9285714285714288E-2</v>
      </c>
      <c r="BQ102" s="46">
        <f t="shared" si="39"/>
        <v>0.13095238095238096</v>
      </c>
      <c r="BR102" s="9">
        <f t="shared" si="40"/>
        <v>701</v>
      </c>
      <c r="BS102" s="45">
        <f t="shared" si="41"/>
        <v>0.14265335235378032</v>
      </c>
      <c r="BT102" s="45">
        <f t="shared" si="42"/>
        <v>5.9914407988587728E-2</v>
      </c>
      <c r="BU102" s="46">
        <f t="shared" si="43"/>
        <v>1.9971469329529243E-2</v>
      </c>
      <c r="BV102" s="9">
        <f t="shared" si="44"/>
        <v>555</v>
      </c>
      <c r="BW102" s="45">
        <f t="shared" si="45"/>
        <v>0.11351351351351352</v>
      </c>
      <c r="BX102" s="45">
        <f t="shared" si="46"/>
        <v>4.8648648648648651E-2</v>
      </c>
      <c r="BY102" s="46">
        <f t="shared" si="47"/>
        <v>1.4414414414414415E-2</v>
      </c>
      <c r="BZ102" s="9">
        <f t="shared" si="48"/>
        <v>325</v>
      </c>
      <c r="CA102" s="45">
        <f t="shared" si="49"/>
        <v>0.46362339514978601</v>
      </c>
      <c r="CB102" s="45">
        <f t="shared" si="50"/>
        <v>0.10153846153846154</v>
      </c>
      <c r="CC102" s="45">
        <f t="shared" si="51"/>
        <v>5.5384615384615386E-2</v>
      </c>
      <c r="CD102" s="46">
        <f t="shared" si="52"/>
        <v>1.5384615384615385E-2</v>
      </c>
    </row>
    <row r="103" spans="1:82" x14ac:dyDescent="0.3">
      <c r="A103" s="43"/>
      <c r="B103" s="41">
        <v>108</v>
      </c>
      <c r="C103" s="41">
        <v>1538</v>
      </c>
      <c r="D103" s="41">
        <v>238</v>
      </c>
      <c r="E103" s="41">
        <v>1140</v>
      </c>
      <c r="F103" s="41">
        <v>14</v>
      </c>
      <c r="G103" s="41">
        <v>4</v>
      </c>
      <c r="H103" s="41">
        <v>127</v>
      </c>
      <c r="I103" s="41">
        <v>9</v>
      </c>
      <c r="J103" s="41">
        <v>2</v>
      </c>
      <c r="K103" s="41">
        <v>4</v>
      </c>
      <c r="L103" s="41">
        <v>1229</v>
      </c>
      <c r="M103" s="41">
        <v>167</v>
      </c>
      <c r="N103" s="41">
        <v>933</v>
      </c>
      <c r="O103" s="41">
        <v>14</v>
      </c>
      <c r="P103" s="41">
        <v>3</v>
      </c>
      <c r="Q103" s="41">
        <v>103</v>
      </c>
      <c r="R103" s="41">
        <v>5</v>
      </c>
      <c r="S103" s="41">
        <v>2</v>
      </c>
      <c r="T103" s="41">
        <v>2</v>
      </c>
      <c r="U103" s="41">
        <v>1154.9999999999998</v>
      </c>
      <c r="V103" s="41">
        <v>155</v>
      </c>
      <c r="W103" s="41">
        <v>854.99999999999989</v>
      </c>
      <c r="X103" s="41">
        <v>95</v>
      </c>
      <c r="Y103" s="41">
        <v>49.999999999999993</v>
      </c>
      <c r="Z103" s="41">
        <v>0</v>
      </c>
      <c r="AA103" s="41">
        <v>1041</v>
      </c>
      <c r="AB103" s="41">
        <v>99</v>
      </c>
      <c r="AC103" s="41">
        <v>60</v>
      </c>
      <c r="AD103" s="41">
        <v>12</v>
      </c>
      <c r="AE103" s="41">
        <v>14</v>
      </c>
      <c r="AF103" s="41">
        <v>5</v>
      </c>
      <c r="AG103" s="41">
        <v>14</v>
      </c>
      <c r="AH103" s="41">
        <v>10</v>
      </c>
      <c r="AI103" s="41">
        <v>5</v>
      </c>
      <c r="AJ103" s="41">
        <v>862</v>
      </c>
      <c r="AK103" s="41">
        <v>81</v>
      </c>
      <c r="AL103" s="41">
        <v>40</v>
      </c>
      <c r="AM103" s="41">
        <v>8</v>
      </c>
      <c r="AN103" s="41">
        <v>11</v>
      </c>
      <c r="AO103" s="41">
        <v>4</v>
      </c>
      <c r="AP103" s="41">
        <v>9</v>
      </c>
      <c r="AQ103" s="41">
        <v>5</v>
      </c>
      <c r="AR103" s="41">
        <v>3</v>
      </c>
      <c r="AS103" s="41">
        <v>557</v>
      </c>
      <c r="AT103" s="41">
        <v>51</v>
      </c>
      <c r="AU103" s="41">
        <v>27</v>
      </c>
      <c r="AV103" s="41">
        <v>7</v>
      </c>
      <c r="AW103" s="41">
        <v>5</v>
      </c>
      <c r="AX103" s="41">
        <v>3</v>
      </c>
      <c r="AY103" s="41">
        <v>4</v>
      </c>
      <c r="AZ103" s="41">
        <v>6</v>
      </c>
      <c r="BA103" s="41">
        <v>2</v>
      </c>
      <c r="BB103" s="41" t="s">
        <v>127</v>
      </c>
      <c r="BF103" s="9">
        <f t="shared" si="28"/>
        <v>1538</v>
      </c>
      <c r="BG103" s="45">
        <f t="shared" si="29"/>
        <v>0.74122236671001296</v>
      </c>
      <c r="BH103" s="45">
        <f t="shared" si="30"/>
        <v>8.2574772431729518E-2</v>
      </c>
      <c r="BI103" s="46">
        <f t="shared" si="31"/>
        <v>0.15474642392717816</v>
      </c>
      <c r="BJ103" s="9">
        <f t="shared" si="32"/>
        <v>1229</v>
      </c>
      <c r="BK103" s="45">
        <f t="shared" si="33"/>
        <v>0.75915378356387309</v>
      </c>
      <c r="BL103" s="45">
        <f t="shared" si="34"/>
        <v>2.4410089503661514E-3</v>
      </c>
      <c r="BM103" s="46">
        <f t="shared" si="35"/>
        <v>0.13588283157038242</v>
      </c>
      <c r="BN103" s="49">
        <f t="shared" si="36"/>
        <v>1154.9999999999998</v>
      </c>
      <c r="BO103" s="45">
        <f t="shared" si="37"/>
        <v>0.74025974025974028</v>
      </c>
      <c r="BP103" s="45">
        <f t="shared" si="38"/>
        <v>4.3290043290043295E-2</v>
      </c>
      <c r="BQ103" s="46">
        <f t="shared" si="39"/>
        <v>0.13419913419913423</v>
      </c>
      <c r="BR103" s="9">
        <f t="shared" si="40"/>
        <v>1041</v>
      </c>
      <c r="BS103" s="45">
        <f t="shared" si="41"/>
        <v>9.5100864553314124E-2</v>
      </c>
      <c r="BT103" s="45">
        <f t="shared" si="42"/>
        <v>5.7636887608069162E-2</v>
      </c>
      <c r="BU103" s="46">
        <f t="shared" si="43"/>
        <v>1.1527377521613832E-2</v>
      </c>
      <c r="BV103" s="9">
        <f t="shared" si="44"/>
        <v>862</v>
      </c>
      <c r="BW103" s="45">
        <f t="shared" si="45"/>
        <v>9.3967517401392114E-2</v>
      </c>
      <c r="BX103" s="45">
        <f t="shared" si="46"/>
        <v>4.6403712296983757E-2</v>
      </c>
      <c r="BY103" s="46">
        <f t="shared" si="47"/>
        <v>9.2807424593967514E-3</v>
      </c>
      <c r="BZ103" s="9">
        <f t="shared" si="48"/>
        <v>557</v>
      </c>
      <c r="CA103" s="45">
        <f t="shared" si="49"/>
        <v>0.53506243996157543</v>
      </c>
      <c r="CB103" s="45">
        <f t="shared" si="50"/>
        <v>9.1561938958707359E-2</v>
      </c>
      <c r="CC103" s="45">
        <f t="shared" si="51"/>
        <v>4.8473967684021541E-2</v>
      </c>
      <c r="CD103" s="46">
        <f t="shared" si="52"/>
        <v>1.2567324955116697E-2</v>
      </c>
    </row>
    <row r="104" spans="1:82" x14ac:dyDescent="0.3">
      <c r="A104" s="43"/>
      <c r="B104" s="41">
        <v>109</v>
      </c>
      <c r="C104" s="41">
        <v>1601</v>
      </c>
      <c r="D104" s="41">
        <v>253</v>
      </c>
      <c r="E104" s="41">
        <v>1130</v>
      </c>
      <c r="F104" s="41">
        <v>22</v>
      </c>
      <c r="G104" s="41">
        <v>2</v>
      </c>
      <c r="H104" s="41">
        <v>175</v>
      </c>
      <c r="I104" s="41">
        <v>2</v>
      </c>
      <c r="J104" s="41">
        <v>7</v>
      </c>
      <c r="K104" s="41">
        <v>10</v>
      </c>
      <c r="L104" s="41">
        <v>1226</v>
      </c>
      <c r="M104" s="41">
        <v>180</v>
      </c>
      <c r="N104" s="41">
        <v>878</v>
      </c>
      <c r="O104" s="41">
        <v>14</v>
      </c>
      <c r="P104" s="41">
        <v>2</v>
      </c>
      <c r="Q104" s="41">
        <v>136</v>
      </c>
      <c r="R104" s="41">
        <v>2</v>
      </c>
      <c r="S104" s="41">
        <v>5</v>
      </c>
      <c r="T104" s="41">
        <v>9</v>
      </c>
      <c r="U104" s="41">
        <v>1115</v>
      </c>
      <c r="V104" s="41">
        <v>165</v>
      </c>
      <c r="W104" s="41">
        <v>840</v>
      </c>
      <c r="X104" s="41">
        <v>0</v>
      </c>
      <c r="Y104" s="41">
        <v>105.00000000000003</v>
      </c>
      <c r="Z104" s="41">
        <v>10</v>
      </c>
      <c r="AA104" s="41">
        <v>1080</v>
      </c>
      <c r="AB104" s="41">
        <v>145</v>
      </c>
      <c r="AC104" s="41">
        <v>73</v>
      </c>
      <c r="AD104" s="41">
        <v>13</v>
      </c>
      <c r="AE104" s="41">
        <v>14</v>
      </c>
      <c r="AF104" s="41">
        <v>2</v>
      </c>
      <c r="AG104" s="41">
        <v>32</v>
      </c>
      <c r="AH104" s="41">
        <v>7</v>
      </c>
      <c r="AI104" s="41">
        <v>5</v>
      </c>
      <c r="AJ104" s="41">
        <v>881</v>
      </c>
      <c r="AK104" s="41">
        <v>107</v>
      </c>
      <c r="AL104" s="41">
        <v>62</v>
      </c>
      <c r="AM104" s="41">
        <v>10</v>
      </c>
      <c r="AN104" s="41">
        <v>14</v>
      </c>
      <c r="AO104" s="41">
        <v>2</v>
      </c>
      <c r="AP104" s="41">
        <v>28</v>
      </c>
      <c r="AQ104" s="41">
        <v>6</v>
      </c>
      <c r="AR104" s="41">
        <v>2</v>
      </c>
      <c r="AS104" s="41">
        <v>621</v>
      </c>
      <c r="AT104" s="41">
        <v>62</v>
      </c>
      <c r="AU104" s="41">
        <v>50</v>
      </c>
      <c r="AV104" s="41">
        <v>7</v>
      </c>
      <c r="AW104" s="41">
        <v>11</v>
      </c>
      <c r="AX104" s="41">
        <v>2</v>
      </c>
      <c r="AY104" s="41">
        <v>22</v>
      </c>
      <c r="AZ104" s="41">
        <v>5</v>
      </c>
      <c r="BA104" s="41">
        <v>3</v>
      </c>
      <c r="BB104" s="41" t="s">
        <v>128</v>
      </c>
      <c r="BF104" s="9">
        <f t="shared" si="28"/>
        <v>1601</v>
      </c>
      <c r="BG104" s="45">
        <f t="shared" si="29"/>
        <v>0.7058088694565896</v>
      </c>
      <c r="BH104" s="45">
        <f t="shared" si="30"/>
        <v>0.10930668332292318</v>
      </c>
      <c r="BI104" s="46">
        <f t="shared" si="31"/>
        <v>0.15802623360399751</v>
      </c>
      <c r="BJ104" s="9">
        <f t="shared" si="32"/>
        <v>1226</v>
      </c>
      <c r="BK104" s="45">
        <f t="shared" si="33"/>
        <v>0.71615008156606852</v>
      </c>
      <c r="BL104" s="45">
        <f t="shared" si="34"/>
        <v>1.6313213703099511E-3</v>
      </c>
      <c r="BM104" s="46">
        <f t="shared" si="35"/>
        <v>0.14681892332789559</v>
      </c>
      <c r="BN104" s="49">
        <f t="shared" si="36"/>
        <v>1115</v>
      </c>
      <c r="BO104" s="45">
        <f t="shared" si="37"/>
        <v>0.75336322869955152</v>
      </c>
      <c r="BP104" s="45">
        <f t="shared" si="38"/>
        <v>9.4170403587443968E-2</v>
      </c>
      <c r="BQ104" s="46">
        <f t="shared" si="39"/>
        <v>0.14798206278026907</v>
      </c>
      <c r="BR104" s="9">
        <f t="shared" si="40"/>
        <v>1080</v>
      </c>
      <c r="BS104" s="45">
        <f t="shared" si="41"/>
        <v>0.13425925925925927</v>
      </c>
      <c r="BT104" s="45">
        <f t="shared" si="42"/>
        <v>6.7592592592592593E-2</v>
      </c>
      <c r="BU104" s="46">
        <f t="shared" si="43"/>
        <v>1.2037037037037037E-2</v>
      </c>
      <c r="BV104" s="9">
        <f t="shared" si="44"/>
        <v>881</v>
      </c>
      <c r="BW104" s="45">
        <f t="shared" si="45"/>
        <v>0.12145289443813848</v>
      </c>
      <c r="BX104" s="45">
        <f t="shared" si="46"/>
        <v>7.0374574347332575E-2</v>
      </c>
      <c r="BY104" s="46">
        <f t="shared" si="47"/>
        <v>1.1350737797956867E-2</v>
      </c>
      <c r="BZ104" s="9">
        <f t="shared" si="48"/>
        <v>621</v>
      </c>
      <c r="CA104" s="45">
        <f t="shared" si="49"/>
        <v>0.57499999999999996</v>
      </c>
      <c r="CB104" s="45">
        <f t="shared" si="50"/>
        <v>9.9838969404186795E-2</v>
      </c>
      <c r="CC104" s="45">
        <f t="shared" si="51"/>
        <v>8.0515297906602251E-2</v>
      </c>
      <c r="CD104" s="46">
        <f t="shared" si="52"/>
        <v>1.1272141706924315E-2</v>
      </c>
    </row>
    <row r="105" spans="1:82" x14ac:dyDescent="0.3">
      <c r="A105" s="43"/>
      <c r="B105" s="41">
        <v>110</v>
      </c>
      <c r="C105" s="41">
        <v>1523</v>
      </c>
      <c r="D105" s="41">
        <v>185</v>
      </c>
      <c r="E105" s="41">
        <v>1147</v>
      </c>
      <c r="F105" s="41">
        <v>18</v>
      </c>
      <c r="G105" s="41">
        <v>5</v>
      </c>
      <c r="H105" s="41">
        <v>140</v>
      </c>
      <c r="I105" s="41">
        <v>7</v>
      </c>
      <c r="J105" s="41">
        <v>4</v>
      </c>
      <c r="K105" s="41">
        <v>17</v>
      </c>
      <c r="L105" s="41">
        <v>1191</v>
      </c>
      <c r="M105" s="41">
        <v>124</v>
      </c>
      <c r="N105" s="41">
        <v>925</v>
      </c>
      <c r="O105" s="41">
        <v>9</v>
      </c>
      <c r="P105" s="41">
        <v>5</v>
      </c>
      <c r="Q105" s="41">
        <v>114</v>
      </c>
      <c r="R105" s="41">
        <v>5</v>
      </c>
      <c r="S105" s="41">
        <v>2</v>
      </c>
      <c r="T105" s="41">
        <v>7</v>
      </c>
      <c r="U105" s="41">
        <v>1415</v>
      </c>
      <c r="V105" s="41">
        <v>265</v>
      </c>
      <c r="W105" s="41">
        <v>965.00000000000011</v>
      </c>
      <c r="X105" s="41">
        <v>0</v>
      </c>
      <c r="Y105" s="41">
        <v>185</v>
      </c>
      <c r="Z105" s="41">
        <v>0</v>
      </c>
      <c r="AA105" s="41">
        <v>1032</v>
      </c>
      <c r="AB105" s="41">
        <v>106</v>
      </c>
      <c r="AC105" s="41">
        <v>67</v>
      </c>
      <c r="AD105" s="41">
        <v>13</v>
      </c>
      <c r="AE105" s="41">
        <v>9</v>
      </c>
      <c r="AF105" s="41">
        <v>10</v>
      </c>
      <c r="AG105" s="41">
        <v>21</v>
      </c>
      <c r="AH105" s="41">
        <v>13</v>
      </c>
      <c r="AI105" s="41">
        <v>1</v>
      </c>
      <c r="AJ105" s="41">
        <v>847</v>
      </c>
      <c r="AK105" s="41">
        <v>74</v>
      </c>
      <c r="AL105" s="41">
        <v>51</v>
      </c>
      <c r="AM105" s="41">
        <v>9</v>
      </c>
      <c r="AN105" s="41">
        <v>8</v>
      </c>
      <c r="AO105" s="41">
        <v>6</v>
      </c>
      <c r="AP105" s="41">
        <v>16</v>
      </c>
      <c r="AQ105" s="41">
        <v>11</v>
      </c>
      <c r="AR105" s="41">
        <v>1</v>
      </c>
      <c r="AS105" s="41">
        <v>544</v>
      </c>
      <c r="AT105" s="41">
        <v>39</v>
      </c>
      <c r="AU105" s="41">
        <v>37</v>
      </c>
      <c r="AV105" s="41">
        <v>8</v>
      </c>
      <c r="AW105" s="41">
        <v>7</v>
      </c>
      <c r="AX105" s="41">
        <v>4</v>
      </c>
      <c r="AY105" s="41">
        <v>13</v>
      </c>
      <c r="AZ105" s="41">
        <v>5</v>
      </c>
      <c r="BA105" s="41">
        <v>0</v>
      </c>
      <c r="BB105" s="41" t="s">
        <v>129</v>
      </c>
      <c r="BF105" s="9">
        <f t="shared" si="28"/>
        <v>1523</v>
      </c>
      <c r="BG105" s="45">
        <f t="shared" si="29"/>
        <v>0.75311884438608012</v>
      </c>
      <c r="BH105" s="45">
        <f t="shared" si="30"/>
        <v>9.1923834537097834E-2</v>
      </c>
      <c r="BI105" s="46">
        <f t="shared" si="31"/>
        <v>0.12147078135259357</v>
      </c>
      <c r="BJ105" s="9">
        <f t="shared" si="32"/>
        <v>1191</v>
      </c>
      <c r="BK105" s="45">
        <f t="shared" si="33"/>
        <v>0.77665827036104118</v>
      </c>
      <c r="BL105" s="45">
        <f t="shared" si="34"/>
        <v>4.1981528127623844E-3</v>
      </c>
      <c r="BM105" s="46">
        <f t="shared" si="35"/>
        <v>0.10411418975650713</v>
      </c>
      <c r="BN105" s="49">
        <f t="shared" si="36"/>
        <v>1415</v>
      </c>
      <c r="BO105" s="45">
        <f t="shared" si="37"/>
        <v>0.68197879858657251</v>
      </c>
      <c r="BP105" s="45">
        <f t="shared" si="38"/>
        <v>0.13074204946996468</v>
      </c>
      <c r="BQ105" s="46">
        <f t="shared" si="39"/>
        <v>0.1872791519434629</v>
      </c>
      <c r="BR105" s="9">
        <f t="shared" si="40"/>
        <v>1032</v>
      </c>
      <c r="BS105" s="45">
        <f t="shared" si="41"/>
        <v>0.10271317829457365</v>
      </c>
      <c r="BT105" s="45">
        <f t="shared" si="42"/>
        <v>6.4922480620155043E-2</v>
      </c>
      <c r="BU105" s="46">
        <f t="shared" si="43"/>
        <v>1.2596899224806201E-2</v>
      </c>
      <c r="BV105" s="9">
        <f t="shared" si="44"/>
        <v>847</v>
      </c>
      <c r="BW105" s="45">
        <f t="shared" si="45"/>
        <v>8.7367178276269192E-2</v>
      </c>
      <c r="BX105" s="45">
        <f t="shared" si="46"/>
        <v>6.02125147579693E-2</v>
      </c>
      <c r="BY105" s="46">
        <f t="shared" si="47"/>
        <v>1.0625737898465172E-2</v>
      </c>
      <c r="BZ105" s="9">
        <f t="shared" si="48"/>
        <v>544</v>
      </c>
      <c r="CA105" s="45">
        <f t="shared" si="49"/>
        <v>0.52713178294573648</v>
      </c>
      <c r="CB105" s="45">
        <f t="shared" si="50"/>
        <v>7.169117647058823E-2</v>
      </c>
      <c r="CC105" s="45">
        <f t="shared" si="51"/>
        <v>6.8014705882352935E-2</v>
      </c>
      <c r="CD105" s="46">
        <f t="shared" si="52"/>
        <v>1.4705882352941176E-2</v>
      </c>
    </row>
    <row r="106" spans="1:82" x14ac:dyDescent="0.3">
      <c r="A106" s="43"/>
      <c r="B106" s="41">
        <v>111</v>
      </c>
      <c r="C106" s="41">
        <v>1010</v>
      </c>
      <c r="D106" s="41">
        <v>170</v>
      </c>
      <c r="E106" s="41">
        <v>666</v>
      </c>
      <c r="F106" s="41">
        <v>8</v>
      </c>
      <c r="G106" s="41">
        <v>4</v>
      </c>
      <c r="H106" s="41">
        <v>155</v>
      </c>
      <c r="I106" s="41">
        <v>1</v>
      </c>
      <c r="J106" s="41">
        <v>0</v>
      </c>
      <c r="K106" s="41">
        <v>6</v>
      </c>
      <c r="L106" s="41">
        <v>788</v>
      </c>
      <c r="M106" s="41">
        <v>124</v>
      </c>
      <c r="N106" s="41">
        <v>526</v>
      </c>
      <c r="O106" s="41">
        <v>6</v>
      </c>
      <c r="P106" s="41">
        <v>4</v>
      </c>
      <c r="Q106" s="41">
        <v>124</v>
      </c>
      <c r="R106" s="41">
        <v>1</v>
      </c>
      <c r="S106" s="41">
        <v>0</v>
      </c>
      <c r="T106" s="41">
        <v>3</v>
      </c>
      <c r="U106" s="41">
        <v>876.19020697176586</v>
      </c>
      <c r="V106" s="41">
        <v>173.08333333333331</v>
      </c>
      <c r="W106" s="41">
        <v>557.80465116279061</v>
      </c>
      <c r="X106" s="41">
        <v>6</v>
      </c>
      <c r="Y106" s="41">
        <v>129.8930693069307</v>
      </c>
      <c r="Z106" s="41">
        <v>6.8571428571428568</v>
      </c>
      <c r="AA106" s="41">
        <v>514</v>
      </c>
      <c r="AB106" s="41">
        <v>58</v>
      </c>
      <c r="AC106" s="41">
        <v>68</v>
      </c>
      <c r="AD106" s="41">
        <v>34</v>
      </c>
      <c r="AE106" s="41">
        <v>19</v>
      </c>
      <c r="AF106" s="41">
        <v>1</v>
      </c>
      <c r="AG106" s="41">
        <v>6</v>
      </c>
      <c r="AH106" s="41">
        <v>8</v>
      </c>
      <c r="AI106" s="41">
        <v>0</v>
      </c>
      <c r="AJ106" s="41">
        <v>410</v>
      </c>
      <c r="AK106" s="41">
        <v>43</v>
      </c>
      <c r="AL106" s="41">
        <v>50</v>
      </c>
      <c r="AM106" s="41">
        <v>28</v>
      </c>
      <c r="AN106" s="41">
        <v>10</v>
      </c>
      <c r="AO106" s="41">
        <v>0</v>
      </c>
      <c r="AP106" s="41">
        <v>5</v>
      </c>
      <c r="AQ106" s="41">
        <v>7</v>
      </c>
      <c r="AR106" s="41">
        <v>0</v>
      </c>
      <c r="AS106" s="41">
        <v>254</v>
      </c>
      <c r="AT106" s="41">
        <v>25</v>
      </c>
      <c r="AU106" s="41">
        <v>32</v>
      </c>
      <c r="AV106" s="41">
        <v>17</v>
      </c>
      <c r="AW106" s="41">
        <v>8</v>
      </c>
      <c r="AX106" s="41">
        <v>0</v>
      </c>
      <c r="AY106" s="41">
        <v>1</v>
      </c>
      <c r="AZ106" s="41">
        <v>6</v>
      </c>
      <c r="BA106" s="41">
        <v>0</v>
      </c>
      <c r="BB106" s="41" t="s">
        <v>130</v>
      </c>
      <c r="BF106" s="9">
        <f t="shared" si="28"/>
        <v>1010</v>
      </c>
      <c r="BG106" s="45">
        <f t="shared" si="29"/>
        <v>0.65940594059405944</v>
      </c>
      <c r="BH106" s="45">
        <f t="shared" si="30"/>
        <v>0.15346534653465346</v>
      </c>
      <c r="BI106" s="46">
        <f t="shared" si="31"/>
        <v>0.16831683168316833</v>
      </c>
      <c r="BJ106" s="9">
        <f t="shared" si="32"/>
        <v>788</v>
      </c>
      <c r="BK106" s="45">
        <f t="shared" si="33"/>
        <v>0.6675126903553299</v>
      </c>
      <c r="BL106" s="45">
        <f t="shared" si="34"/>
        <v>5.076142131979695E-3</v>
      </c>
      <c r="BM106" s="46">
        <f t="shared" si="35"/>
        <v>0.15736040609137056</v>
      </c>
      <c r="BN106" s="49">
        <f t="shared" si="36"/>
        <v>876.19020697176586</v>
      </c>
      <c r="BO106" s="45">
        <f t="shared" si="37"/>
        <v>0.63662506921943396</v>
      </c>
      <c r="BP106" s="45">
        <f t="shared" si="38"/>
        <v>0.14824757030309554</v>
      </c>
      <c r="BQ106" s="46">
        <f t="shared" si="39"/>
        <v>0.19754082156605376</v>
      </c>
      <c r="BR106" s="9">
        <f t="shared" si="40"/>
        <v>514</v>
      </c>
      <c r="BS106" s="45">
        <f t="shared" si="41"/>
        <v>0.11284046692607004</v>
      </c>
      <c r="BT106" s="45">
        <f t="shared" si="42"/>
        <v>0.13229571984435798</v>
      </c>
      <c r="BU106" s="46">
        <f t="shared" si="43"/>
        <v>6.6147859922178989E-2</v>
      </c>
      <c r="BV106" s="9">
        <f t="shared" si="44"/>
        <v>410</v>
      </c>
      <c r="BW106" s="45">
        <f t="shared" si="45"/>
        <v>0.1048780487804878</v>
      </c>
      <c r="BX106" s="45">
        <f t="shared" si="46"/>
        <v>0.12195121951219512</v>
      </c>
      <c r="BY106" s="46">
        <f t="shared" si="47"/>
        <v>6.8292682926829273E-2</v>
      </c>
      <c r="BZ106" s="9">
        <f t="shared" si="48"/>
        <v>254</v>
      </c>
      <c r="CA106" s="45">
        <f t="shared" si="49"/>
        <v>0.49416342412451364</v>
      </c>
      <c r="CB106" s="45">
        <f t="shared" si="50"/>
        <v>9.8425196850393706E-2</v>
      </c>
      <c r="CC106" s="45">
        <f t="shared" si="51"/>
        <v>0.12598425196850394</v>
      </c>
      <c r="CD106" s="46">
        <f t="shared" si="52"/>
        <v>6.6929133858267723E-2</v>
      </c>
    </row>
    <row r="107" spans="1:82" x14ac:dyDescent="0.3">
      <c r="A107" s="43"/>
      <c r="B107" s="41">
        <v>112</v>
      </c>
      <c r="C107" s="41">
        <v>96</v>
      </c>
      <c r="D107" s="41">
        <v>24</v>
      </c>
      <c r="E107" s="41">
        <v>57</v>
      </c>
      <c r="F107" s="41">
        <v>0</v>
      </c>
      <c r="G107" s="41">
        <v>0</v>
      </c>
      <c r="H107" s="41">
        <v>13</v>
      </c>
      <c r="I107" s="41">
        <v>1</v>
      </c>
      <c r="J107" s="41">
        <v>0</v>
      </c>
      <c r="K107" s="41">
        <v>1</v>
      </c>
      <c r="L107" s="41">
        <v>66</v>
      </c>
      <c r="M107" s="41">
        <v>18</v>
      </c>
      <c r="N107" s="41">
        <v>37</v>
      </c>
      <c r="O107" s="41">
        <v>0</v>
      </c>
      <c r="P107" s="41">
        <v>0</v>
      </c>
      <c r="Q107" s="41">
        <v>9</v>
      </c>
      <c r="R107" s="41">
        <v>1</v>
      </c>
      <c r="S107" s="41">
        <v>0</v>
      </c>
      <c r="T107" s="41">
        <v>1</v>
      </c>
      <c r="U107" s="41">
        <v>60.926116359118055</v>
      </c>
      <c r="V107" s="41">
        <v>14.534161490683228</v>
      </c>
      <c r="W107" s="41">
        <v>37.774869109947645</v>
      </c>
      <c r="X107" s="41">
        <v>0</v>
      </c>
      <c r="Y107" s="41">
        <v>6.8823529411764701</v>
      </c>
      <c r="Z107" s="41">
        <v>1.4285714285714286</v>
      </c>
      <c r="AA107" s="41">
        <v>53</v>
      </c>
      <c r="AB107" s="41">
        <v>12</v>
      </c>
      <c r="AC107" s="41">
        <v>8</v>
      </c>
      <c r="AD107" s="41">
        <v>4</v>
      </c>
      <c r="AE107" s="41">
        <v>1</v>
      </c>
      <c r="AF107" s="41">
        <v>3</v>
      </c>
      <c r="AG107" s="41">
        <v>0</v>
      </c>
      <c r="AH107" s="41">
        <v>0</v>
      </c>
      <c r="AI107" s="41">
        <v>0</v>
      </c>
      <c r="AJ107" s="41">
        <v>43</v>
      </c>
      <c r="AK107" s="41">
        <v>11</v>
      </c>
      <c r="AL107" s="41">
        <v>7</v>
      </c>
      <c r="AM107" s="41">
        <v>3</v>
      </c>
      <c r="AN107" s="41">
        <v>1</v>
      </c>
      <c r="AO107" s="41">
        <v>3</v>
      </c>
      <c r="AP107" s="41">
        <v>0</v>
      </c>
      <c r="AQ107" s="41">
        <v>0</v>
      </c>
      <c r="AR107" s="41">
        <v>0</v>
      </c>
      <c r="AS107" s="41">
        <v>21</v>
      </c>
      <c r="AT107" s="41">
        <v>5</v>
      </c>
      <c r="AU107" s="41">
        <v>2</v>
      </c>
      <c r="AV107" s="41">
        <v>2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 t="s">
        <v>131</v>
      </c>
      <c r="BF107" s="9">
        <f t="shared" si="28"/>
        <v>96</v>
      </c>
      <c r="BG107" s="45">
        <f t="shared" si="29"/>
        <v>0.59375</v>
      </c>
      <c r="BH107" s="45">
        <f t="shared" si="30"/>
        <v>0.13541666666666666</v>
      </c>
      <c r="BI107" s="46">
        <f t="shared" si="31"/>
        <v>0.25</v>
      </c>
      <c r="BJ107" s="9">
        <f t="shared" si="32"/>
        <v>66</v>
      </c>
      <c r="BK107" s="45">
        <f t="shared" si="33"/>
        <v>0.56060606060606055</v>
      </c>
      <c r="BL107" s="45">
        <f t="shared" si="34"/>
        <v>0</v>
      </c>
      <c r="BM107" s="46">
        <f t="shared" si="35"/>
        <v>0.27272727272727271</v>
      </c>
      <c r="BN107" s="49">
        <f t="shared" si="36"/>
        <v>60.926116359118055</v>
      </c>
      <c r="BO107" s="45">
        <f t="shared" si="37"/>
        <v>0.62001111128256492</v>
      </c>
      <c r="BP107" s="45">
        <f t="shared" si="38"/>
        <v>0.11296227878057541</v>
      </c>
      <c r="BQ107" s="46">
        <f t="shared" si="39"/>
        <v>0.23855388065463132</v>
      </c>
      <c r="BR107" s="9">
        <f t="shared" si="40"/>
        <v>53</v>
      </c>
      <c r="BS107" s="45">
        <f t="shared" si="41"/>
        <v>0.22641509433962265</v>
      </c>
      <c r="BT107" s="45">
        <f t="shared" si="42"/>
        <v>0.15094339622641509</v>
      </c>
      <c r="BU107" s="46">
        <f t="shared" si="43"/>
        <v>7.5471698113207544E-2</v>
      </c>
      <c r="BV107" s="9">
        <f t="shared" si="44"/>
        <v>43</v>
      </c>
      <c r="BW107" s="45">
        <f t="shared" si="45"/>
        <v>0.2558139534883721</v>
      </c>
      <c r="BX107" s="45">
        <f t="shared" si="46"/>
        <v>0.16279069767441862</v>
      </c>
      <c r="BY107" s="46">
        <f t="shared" si="47"/>
        <v>6.9767441860465115E-2</v>
      </c>
      <c r="BZ107" s="9">
        <f t="shared" si="48"/>
        <v>21</v>
      </c>
      <c r="CA107" s="45">
        <f t="shared" si="49"/>
        <v>0.39622641509433965</v>
      </c>
      <c r="CB107" s="45">
        <f t="shared" si="50"/>
        <v>0.23809523809523808</v>
      </c>
      <c r="CC107" s="45">
        <f t="shared" si="51"/>
        <v>9.5238095238095233E-2</v>
      </c>
      <c r="CD107" s="46">
        <f t="shared" si="52"/>
        <v>9.5238095238095233E-2</v>
      </c>
    </row>
    <row r="108" spans="1:82" x14ac:dyDescent="0.3">
      <c r="A108" s="43"/>
      <c r="B108" s="41">
        <v>113</v>
      </c>
      <c r="C108" s="41">
        <v>722</v>
      </c>
      <c r="D108" s="41">
        <v>137</v>
      </c>
      <c r="E108" s="41">
        <v>408</v>
      </c>
      <c r="F108" s="41">
        <v>15</v>
      </c>
      <c r="G108" s="41">
        <v>0</v>
      </c>
      <c r="H108" s="41">
        <v>147</v>
      </c>
      <c r="I108" s="41">
        <v>12</v>
      </c>
      <c r="J108" s="41">
        <v>1</v>
      </c>
      <c r="K108" s="41">
        <v>2</v>
      </c>
      <c r="L108" s="41">
        <v>548</v>
      </c>
      <c r="M108" s="41">
        <v>88</v>
      </c>
      <c r="N108" s="41">
        <v>326</v>
      </c>
      <c r="O108" s="41">
        <v>10</v>
      </c>
      <c r="P108" s="41">
        <v>0</v>
      </c>
      <c r="Q108" s="41">
        <v>114</v>
      </c>
      <c r="R108" s="41">
        <v>8</v>
      </c>
      <c r="S108" s="41">
        <v>1</v>
      </c>
      <c r="T108" s="41">
        <v>1</v>
      </c>
      <c r="U108" s="41">
        <v>550.77928997356514</v>
      </c>
      <c r="V108" s="41">
        <v>75.555555555555557</v>
      </c>
      <c r="W108" s="41">
        <v>344.62857142857149</v>
      </c>
      <c r="X108" s="41">
        <v>95</v>
      </c>
      <c r="Y108" s="41">
        <v>31.171875</v>
      </c>
      <c r="Z108" s="41">
        <v>9.0909090909090899</v>
      </c>
      <c r="AA108" s="41">
        <v>388</v>
      </c>
      <c r="AB108" s="41">
        <v>51</v>
      </c>
      <c r="AC108" s="41">
        <v>45</v>
      </c>
      <c r="AD108" s="41">
        <v>23</v>
      </c>
      <c r="AE108" s="41">
        <v>6</v>
      </c>
      <c r="AF108" s="41">
        <v>0</v>
      </c>
      <c r="AG108" s="41">
        <v>4</v>
      </c>
      <c r="AH108" s="41">
        <v>11</v>
      </c>
      <c r="AI108" s="41">
        <v>1</v>
      </c>
      <c r="AJ108" s="41">
        <v>298</v>
      </c>
      <c r="AK108" s="41">
        <v>31</v>
      </c>
      <c r="AL108" s="41">
        <v>31</v>
      </c>
      <c r="AM108" s="41">
        <v>18</v>
      </c>
      <c r="AN108" s="41">
        <v>2</v>
      </c>
      <c r="AO108" s="41">
        <v>0</v>
      </c>
      <c r="AP108" s="41">
        <v>2</v>
      </c>
      <c r="AQ108" s="41">
        <v>8</v>
      </c>
      <c r="AR108" s="41">
        <v>1</v>
      </c>
      <c r="AS108" s="41">
        <v>205</v>
      </c>
      <c r="AT108" s="41">
        <v>24</v>
      </c>
      <c r="AU108" s="41">
        <v>22</v>
      </c>
      <c r="AV108" s="41">
        <v>15</v>
      </c>
      <c r="AW108" s="41">
        <v>2</v>
      </c>
      <c r="AX108" s="41">
        <v>0</v>
      </c>
      <c r="AY108" s="41">
        <v>1</v>
      </c>
      <c r="AZ108" s="41">
        <v>4</v>
      </c>
      <c r="BA108" s="41">
        <v>0</v>
      </c>
      <c r="BB108" s="41" t="s">
        <v>132</v>
      </c>
      <c r="BF108" s="4">
        <f t="shared" si="28"/>
        <v>722</v>
      </c>
      <c r="BG108" s="47">
        <f t="shared" si="29"/>
        <v>0.5650969529085873</v>
      </c>
      <c r="BH108" s="47">
        <f t="shared" si="30"/>
        <v>0.203601108033241</v>
      </c>
      <c r="BI108" s="48">
        <f t="shared" si="31"/>
        <v>0.18975069252077562</v>
      </c>
      <c r="BJ108" s="4">
        <f t="shared" si="32"/>
        <v>548</v>
      </c>
      <c r="BK108" s="47">
        <f t="shared" si="33"/>
        <v>0.5948905109489051</v>
      </c>
      <c r="BL108" s="47">
        <f t="shared" si="34"/>
        <v>0</v>
      </c>
      <c r="BM108" s="48">
        <f t="shared" si="35"/>
        <v>0.16058394160583941</v>
      </c>
      <c r="BN108" s="50">
        <f t="shared" si="36"/>
        <v>550.77928997356514</v>
      </c>
      <c r="BO108" s="47">
        <f t="shared" si="37"/>
        <v>0.62571083862850407</v>
      </c>
      <c r="BP108" s="47">
        <f t="shared" si="38"/>
        <v>5.6595946084857525E-2</v>
      </c>
      <c r="BQ108" s="48">
        <f t="shared" si="39"/>
        <v>0.1371793691792258</v>
      </c>
      <c r="BR108" s="4">
        <f t="shared" si="40"/>
        <v>388</v>
      </c>
      <c r="BS108" s="47">
        <f t="shared" si="41"/>
        <v>0.13144329896907217</v>
      </c>
      <c r="BT108" s="47">
        <f t="shared" si="42"/>
        <v>0.11597938144329897</v>
      </c>
      <c r="BU108" s="48">
        <f t="shared" si="43"/>
        <v>5.9278350515463915E-2</v>
      </c>
      <c r="BV108" s="4">
        <f t="shared" si="44"/>
        <v>298</v>
      </c>
      <c r="BW108" s="47">
        <f t="shared" si="45"/>
        <v>0.1040268456375839</v>
      </c>
      <c r="BX108" s="47">
        <f t="shared" si="46"/>
        <v>0.1040268456375839</v>
      </c>
      <c r="BY108" s="48">
        <f t="shared" si="47"/>
        <v>6.0402684563758392E-2</v>
      </c>
      <c r="BZ108" s="4">
        <f t="shared" si="48"/>
        <v>205</v>
      </c>
      <c r="CA108" s="47">
        <f t="shared" si="49"/>
        <v>0.52835051546391754</v>
      </c>
      <c r="CB108" s="47">
        <f t="shared" si="50"/>
        <v>0.11707317073170732</v>
      </c>
      <c r="CC108" s="47">
        <f t="shared" si="51"/>
        <v>0.10731707317073171</v>
      </c>
      <c r="CD108" s="48">
        <f t="shared" si="52"/>
        <v>7.3170731707317069E-2</v>
      </c>
    </row>
  </sheetData>
  <sheetProtection algorithmName="SHA-512" hashValue="stS13hqUZjWfE+P8cvKyR9fuF1kRZYuxcvq84neGg5u1JGdV4uLJDWfW++W0dAguIpC9xvxw2vHPFMBbj7WwbQ==" saltValue="7Da1OBv6gFQTZzyHKipEMw==" spinCount="100000" sheet="1" objects="1" scenarios="1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tabSelected="1" topLeftCell="C1" workbookViewId="0">
      <selection activeCell="O1" sqref="O1:Z1048576"/>
    </sheetView>
  </sheetViews>
  <sheetFormatPr defaultRowHeight="12.6" x14ac:dyDescent="0.25"/>
  <cols>
    <col min="1" max="2" width="0" hidden="1" customWidth="1"/>
    <col min="3" max="3" width="14.5546875" customWidth="1"/>
    <col min="4" max="4" width="17.6640625" bestFit="1" customWidth="1"/>
    <col min="5" max="14" width="10.44140625" customWidth="1"/>
    <col min="15" max="15" width="24.44140625" hidden="1" customWidth="1"/>
    <col min="16" max="26" width="8.88671875" hidden="1" customWidth="1"/>
  </cols>
  <sheetData>
    <row r="1" spans="1:26" ht="13.8" x14ac:dyDescent="0.3">
      <c r="A1" t="s">
        <v>150</v>
      </c>
      <c r="B1">
        <f>Describe!B2</f>
        <v>5</v>
      </c>
      <c r="C1" s="32" t="s">
        <v>189</v>
      </c>
      <c r="D1" s="2"/>
      <c r="E1" s="3" t="s">
        <v>134</v>
      </c>
      <c r="F1" s="29" t="str">
        <f>Describe!B1</f>
        <v>TEST PLAN</v>
      </c>
      <c r="G1" s="30"/>
      <c r="H1" s="30"/>
      <c r="I1" s="30"/>
      <c r="J1" s="31"/>
      <c r="K1" s="27"/>
      <c r="L1" s="27"/>
      <c r="M1" s="27"/>
      <c r="N1" s="28"/>
      <c r="O1">
        <f>ROW()</f>
        <v>1</v>
      </c>
      <c r="P1" s="22" t="s">
        <v>133</v>
      </c>
      <c r="Q1" t="s">
        <v>134</v>
      </c>
      <c r="R1">
        <v>1</v>
      </c>
      <c r="S1">
        <v>2</v>
      </c>
      <c r="T1">
        <v>3</v>
      </c>
      <c r="U1">
        <v>4</v>
      </c>
      <c r="V1">
        <v>5</v>
      </c>
      <c r="W1">
        <v>6</v>
      </c>
      <c r="X1">
        <v>7</v>
      </c>
      <c r="Y1">
        <v>8</v>
      </c>
      <c r="Z1">
        <v>9</v>
      </c>
    </row>
    <row r="2" spans="1:26" ht="13.8" x14ac:dyDescent="0.3">
      <c r="A2" t="s">
        <v>151</v>
      </c>
      <c r="B2">
        <f>E3/B1</f>
        <v>34176.6</v>
      </c>
      <c r="C2" s="4"/>
      <c r="D2" s="5" t="s">
        <v>133</v>
      </c>
      <c r="E2" s="6" t="s">
        <v>135</v>
      </c>
      <c r="F2" s="3">
        <v>1</v>
      </c>
      <c r="G2" s="3">
        <v>2</v>
      </c>
      <c r="H2" s="3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>
        <f>ROW()</f>
        <v>2</v>
      </c>
      <c r="P2" s="23" t="s">
        <v>0</v>
      </c>
      <c r="Q2" t="s">
        <v>135</v>
      </c>
    </row>
    <row r="3" spans="1:26" ht="14.4" x14ac:dyDescent="0.3">
      <c r="C3" s="20" t="s">
        <v>136</v>
      </c>
      <c r="D3" s="2"/>
      <c r="E3" s="8">
        <f t="shared" ref="E3:N3" si="0">Q3</f>
        <v>170883</v>
      </c>
      <c r="F3" s="8">
        <f t="shared" si="0"/>
        <v>13259</v>
      </c>
      <c r="G3" s="8">
        <f t="shared" si="0"/>
        <v>1589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>
        <f>ROW()</f>
        <v>3</v>
      </c>
      <c r="P3" s="23" t="s">
        <v>1</v>
      </c>
      <c r="Q3">
        <f>SUM(Assign!C$2:C$108)</f>
        <v>170883</v>
      </c>
      <c r="R3" s="1">
        <f>SUMIF(Assign!$A$2:$A$108,"=1",Assign!C$2:C$108)</f>
        <v>13259</v>
      </c>
      <c r="S3" s="1">
        <f>SUMIF(Assign!$A$2:$A$108,"=2",Assign!C$2:C$108)</f>
        <v>1589</v>
      </c>
      <c r="T3" s="1">
        <f>SUMIF(Assign!$A$2:$A$108,"=3",Assign!C$2:C$108)</f>
        <v>0</v>
      </c>
      <c r="U3" s="1">
        <f>SUMIF(Assign!$A$2:$A$108,"=4",Assign!C$2:C$108)</f>
        <v>0</v>
      </c>
      <c r="V3" s="1">
        <f>SUMIF(Assign!$A$2:$A$108,"=5",Assign!C$2:C$108)</f>
        <v>0</v>
      </c>
      <c r="W3" s="1">
        <f>SUMIF(Assign!$A$2:$A$108,"=6",Assign!C$2:C$108)</f>
        <v>0</v>
      </c>
      <c r="X3" s="1">
        <f>SUMIF(Assign!$A$2:$A$108,"=7",Assign!C$2:C$108)</f>
        <v>0</v>
      </c>
      <c r="Y3" s="1">
        <f>SUMIF(Assign!$A$2:$A$108,"=8",Assign!C$2:C$108)</f>
        <v>0</v>
      </c>
      <c r="Z3" s="1">
        <f>SUMIF(Assign!$A$2:$A$108,"=9",Assign!C$2:C$108)</f>
        <v>0</v>
      </c>
    </row>
    <row r="4" spans="1:26" ht="14.4" x14ac:dyDescent="0.3">
      <c r="C4" s="9" t="s">
        <v>137</v>
      </c>
      <c r="D4" s="10"/>
      <c r="E4" s="11"/>
      <c r="F4" s="11">
        <f>IF(F3&gt;0,F3-$B$2,$C$1)</f>
        <v>-20917.599999999999</v>
      </c>
      <c r="G4" s="11">
        <f t="shared" ref="G4:N4" si="1">IF(G3&gt;0,G3-$B$2,$C$1)</f>
        <v>-32587.599999999999</v>
      </c>
      <c r="H4" s="11" t="str">
        <f t="shared" si="1"/>
        <v>-</v>
      </c>
      <c r="I4" s="11" t="str">
        <f t="shared" si="1"/>
        <v>-</v>
      </c>
      <c r="J4" s="11" t="str">
        <f t="shared" si="1"/>
        <v>-</v>
      </c>
      <c r="K4" s="11" t="str">
        <f t="shared" si="1"/>
        <v>-</v>
      </c>
      <c r="L4" s="11" t="str">
        <f t="shared" si="1"/>
        <v>-</v>
      </c>
      <c r="M4" s="11" t="str">
        <f t="shared" si="1"/>
        <v>-</v>
      </c>
      <c r="N4" s="11" t="str">
        <f t="shared" si="1"/>
        <v>-</v>
      </c>
      <c r="O4">
        <f>ROW()</f>
        <v>4</v>
      </c>
      <c r="P4" s="23" t="s">
        <v>2</v>
      </c>
      <c r="Q4">
        <f>SUM(Assign!D$2:D$108)</f>
        <v>63079</v>
      </c>
      <c r="R4" s="1">
        <f>SUMIF(Assign!$A$2:$A$108,"=1",Assign!D$2:D$108)</f>
        <v>5715</v>
      </c>
      <c r="S4" s="1">
        <f>SUMIF(Assign!$A$2:$A$108,"=2",Assign!D$2:D$108)</f>
        <v>381</v>
      </c>
      <c r="T4" s="1">
        <f>SUMIF(Assign!$A$2:$A$108,"=3",Assign!D$2:D$108)</f>
        <v>0</v>
      </c>
      <c r="U4" s="1">
        <f>SUMIF(Assign!$A$2:$A$108,"=4",Assign!D$2:D$108)</f>
        <v>0</v>
      </c>
      <c r="V4" s="1">
        <f>SUMIF(Assign!$A$2:$A$108,"=5",Assign!D$2:D$108)</f>
        <v>0</v>
      </c>
      <c r="W4" s="1">
        <f>SUMIF(Assign!$A$2:$A$108,"=6",Assign!D$2:D$108)</f>
        <v>0</v>
      </c>
      <c r="X4" s="1">
        <f>SUMIF(Assign!$A$2:$A$108,"=7",Assign!D$2:D$108)</f>
        <v>0</v>
      </c>
      <c r="Y4" s="1">
        <f>SUMIF(Assign!$A$2:$A$108,"=8",Assign!D$2:D$108)</f>
        <v>0</v>
      </c>
      <c r="Z4" s="1">
        <f>SUMIF(Assign!$A$2:$A$108,"=9",Assign!D$2:D$108)</f>
        <v>0</v>
      </c>
    </row>
    <row r="5" spans="1:26" ht="14.4" x14ac:dyDescent="0.3">
      <c r="C5" s="9" t="s">
        <v>138</v>
      </c>
      <c r="D5" s="10"/>
      <c r="E5" s="12"/>
      <c r="F5" s="12">
        <f>IF(F3&gt;0,F4/$B$2,$C$1)</f>
        <v>-0.61204449828245056</v>
      </c>
      <c r="G5" s="12">
        <f t="shared" ref="G5:N5" si="2">IF(G3&gt;0,G4/$B$2,$C$1)</f>
        <v>-0.95350620014863974</v>
      </c>
      <c r="H5" s="12" t="str">
        <f t="shared" si="2"/>
        <v>-</v>
      </c>
      <c r="I5" s="12" t="str">
        <f t="shared" si="2"/>
        <v>-</v>
      </c>
      <c r="J5" s="12" t="str">
        <f t="shared" si="2"/>
        <v>-</v>
      </c>
      <c r="K5" s="12" t="str">
        <f t="shared" si="2"/>
        <v>-</v>
      </c>
      <c r="L5" s="12" t="str">
        <f t="shared" si="2"/>
        <v>-</v>
      </c>
      <c r="M5" s="12" t="str">
        <f t="shared" si="2"/>
        <v>-</v>
      </c>
      <c r="N5" s="12" t="str">
        <f t="shared" si="2"/>
        <v>-</v>
      </c>
      <c r="O5">
        <f>ROW()</f>
        <v>5</v>
      </c>
      <c r="P5" s="23" t="s">
        <v>3</v>
      </c>
      <c r="Q5">
        <f>SUM(Assign!E$2:E$108)</f>
        <v>38558</v>
      </c>
      <c r="R5" s="1">
        <f>SUMIF(Assign!$A$2:$A$108,"=1",Assign!E$2:E$108)</f>
        <v>3000</v>
      </c>
      <c r="S5" s="1">
        <f>SUMIF(Assign!$A$2:$A$108,"=2",Assign!E$2:E$108)</f>
        <v>561</v>
      </c>
      <c r="T5" s="1">
        <f>SUMIF(Assign!$A$2:$A$108,"=3",Assign!E$2:E$108)</f>
        <v>0</v>
      </c>
      <c r="U5" s="1">
        <f>SUMIF(Assign!$A$2:$A$108,"=4",Assign!E$2:E$108)</f>
        <v>0</v>
      </c>
      <c r="V5" s="1">
        <f>SUMIF(Assign!$A$2:$A$108,"=5",Assign!E$2:E$108)</f>
        <v>0</v>
      </c>
      <c r="W5" s="1">
        <f>SUMIF(Assign!$A$2:$A$108,"=6",Assign!E$2:E$108)</f>
        <v>0</v>
      </c>
      <c r="X5" s="1">
        <f>SUMIF(Assign!$A$2:$A$108,"=7",Assign!E$2:E$108)</f>
        <v>0</v>
      </c>
      <c r="Y5" s="1">
        <f>SUMIF(Assign!$A$2:$A$108,"=8",Assign!E$2:E$108)</f>
        <v>0</v>
      </c>
      <c r="Z5" s="1">
        <f>SUMIF(Assign!$A$2:$A$108,"=9",Assign!E$2:E$108)</f>
        <v>0</v>
      </c>
    </row>
    <row r="6" spans="1:26" ht="14.4" x14ac:dyDescent="0.3">
      <c r="C6" s="9"/>
      <c r="D6" s="10" t="s">
        <v>141</v>
      </c>
      <c r="E6" s="12">
        <f>IF(Q3&gt;0,Q5/Q3,$C$1)</f>
        <v>0.22563976521947765</v>
      </c>
      <c r="F6" s="12">
        <f t="shared" ref="F6:N6" si="3">IF(R3&gt;0,R5/R3,$C$1)</f>
        <v>0.22626140734595368</v>
      </c>
      <c r="G6" s="12">
        <f t="shared" si="3"/>
        <v>0.35305223410950282</v>
      </c>
      <c r="H6" s="12" t="str">
        <f t="shared" si="3"/>
        <v>-</v>
      </c>
      <c r="I6" s="12" t="str">
        <f t="shared" si="3"/>
        <v>-</v>
      </c>
      <c r="J6" s="12" t="str">
        <f t="shared" si="3"/>
        <v>-</v>
      </c>
      <c r="K6" s="12" t="str">
        <f t="shared" si="3"/>
        <v>-</v>
      </c>
      <c r="L6" s="12" t="str">
        <f t="shared" si="3"/>
        <v>-</v>
      </c>
      <c r="M6" s="12" t="str">
        <f t="shared" si="3"/>
        <v>-</v>
      </c>
      <c r="N6" s="12" t="str">
        <f t="shared" si="3"/>
        <v>-</v>
      </c>
      <c r="O6">
        <f>ROW()</f>
        <v>6</v>
      </c>
      <c r="P6" s="23" t="s">
        <v>4</v>
      </c>
      <c r="Q6">
        <f>SUM(Assign!F$2:F$108)</f>
        <v>2006</v>
      </c>
      <c r="R6" s="1">
        <f>SUMIF(Assign!$A$2:$A$108,"=1",Assign!F$2:F$108)</f>
        <v>181</v>
      </c>
      <c r="S6" s="1">
        <f>SUMIF(Assign!$A$2:$A$108,"=2",Assign!F$2:F$108)</f>
        <v>27</v>
      </c>
      <c r="T6" s="1">
        <f>SUMIF(Assign!$A$2:$A$108,"=3",Assign!F$2:F$108)</f>
        <v>0</v>
      </c>
      <c r="U6" s="1">
        <f>SUMIF(Assign!$A$2:$A$108,"=4",Assign!F$2:F$108)</f>
        <v>0</v>
      </c>
      <c r="V6" s="1">
        <f>SUMIF(Assign!$A$2:$A$108,"=5",Assign!F$2:F$108)</f>
        <v>0</v>
      </c>
      <c r="W6" s="1">
        <f>SUMIF(Assign!$A$2:$A$108,"=6",Assign!F$2:F$108)</f>
        <v>0</v>
      </c>
      <c r="X6" s="1">
        <f>SUMIF(Assign!$A$2:$A$108,"=7",Assign!F$2:F$108)</f>
        <v>0</v>
      </c>
      <c r="Y6" s="1">
        <f>SUMIF(Assign!$A$2:$A$108,"=8",Assign!F$2:F$108)</f>
        <v>0</v>
      </c>
      <c r="Z6" s="1">
        <f>SUMIF(Assign!$A$2:$A$108,"=9",Assign!F$2:F$108)</f>
        <v>0</v>
      </c>
    </row>
    <row r="7" spans="1:26" ht="14.4" x14ac:dyDescent="0.3">
      <c r="C7" s="9"/>
      <c r="D7" s="10" t="s">
        <v>140</v>
      </c>
      <c r="E7" s="12">
        <f>IF(Q3&gt;0,Q8/Q3,$C$1)</f>
        <v>0.37729323572268747</v>
      </c>
      <c r="F7" s="12">
        <f t="shared" ref="F7:N7" si="4">IF(R3&gt;0,R8/R3,$C$1)</f>
        <v>0.31118485556980163</v>
      </c>
      <c r="G7" s="12">
        <f t="shared" si="4"/>
        <v>0.37067337948395218</v>
      </c>
      <c r="H7" s="12" t="str">
        <f t="shared" si="4"/>
        <v>-</v>
      </c>
      <c r="I7" s="12" t="str">
        <f t="shared" si="4"/>
        <v>-</v>
      </c>
      <c r="J7" s="12" t="str">
        <f t="shared" si="4"/>
        <v>-</v>
      </c>
      <c r="K7" s="12" t="str">
        <f t="shared" si="4"/>
        <v>-</v>
      </c>
      <c r="L7" s="12" t="str">
        <f t="shared" si="4"/>
        <v>-</v>
      </c>
      <c r="M7" s="12" t="str">
        <f t="shared" si="4"/>
        <v>-</v>
      </c>
      <c r="N7" s="12" t="str">
        <f t="shared" si="4"/>
        <v>-</v>
      </c>
      <c r="O7">
        <f>ROW()</f>
        <v>7</v>
      </c>
      <c r="P7" s="23" t="s">
        <v>5</v>
      </c>
      <c r="Q7">
        <f>SUM(Assign!G$2:G$108)</f>
        <v>556</v>
      </c>
      <c r="R7" s="1">
        <f>SUMIF(Assign!$A$2:$A$108,"=1",Assign!G$2:G$108)</f>
        <v>37</v>
      </c>
      <c r="S7" s="1">
        <f>SUMIF(Assign!$A$2:$A$108,"=2",Assign!G$2:G$108)</f>
        <v>3</v>
      </c>
      <c r="T7" s="1">
        <f>SUMIF(Assign!$A$2:$A$108,"=3",Assign!G$2:G$108)</f>
        <v>0</v>
      </c>
      <c r="U7" s="1">
        <f>SUMIF(Assign!$A$2:$A$108,"=4",Assign!G$2:G$108)</f>
        <v>0</v>
      </c>
      <c r="V7" s="1">
        <f>SUMIF(Assign!$A$2:$A$108,"=5",Assign!G$2:G$108)</f>
        <v>0</v>
      </c>
      <c r="W7" s="1">
        <f>SUMIF(Assign!$A$2:$A$108,"=6",Assign!G$2:G$108)</f>
        <v>0</v>
      </c>
      <c r="X7" s="1">
        <f>SUMIF(Assign!$A$2:$A$108,"=7",Assign!G$2:G$108)</f>
        <v>0</v>
      </c>
      <c r="Y7" s="1">
        <f>SUMIF(Assign!$A$2:$A$108,"=8",Assign!G$2:G$108)</f>
        <v>0</v>
      </c>
      <c r="Z7" s="1">
        <f>SUMIF(Assign!$A$2:$A$108,"=9",Assign!G$2:G$108)</f>
        <v>0</v>
      </c>
    </row>
    <row r="8" spans="1:26" ht="14.4" x14ac:dyDescent="0.3">
      <c r="C8" s="4"/>
      <c r="D8" s="13" t="s">
        <v>139</v>
      </c>
      <c r="E8" s="14">
        <f>IF(Q3&gt;0,Q4/Q3,$C$1)</f>
        <v>0.36913560740389623</v>
      </c>
      <c r="F8" s="14">
        <f t="shared" ref="F8:N8" si="5">IF(R3&gt;0,R4/R3,$C$1)</f>
        <v>0.43102798099404177</v>
      </c>
      <c r="G8" s="14">
        <f t="shared" si="5"/>
        <v>0.23977344241661422</v>
      </c>
      <c r="H8" s="14" t="str">
        <f t="shared" si="5"/>
        <v>-</v>
      </c>
      <c r="I8" s="14" t="str">
        <f t="shared" si="5"/>
        <v>-</v>
      </c>
      <c r="J8" s="14" t="str">
        <f t="shared" si="5"/>
        <v>-</v>
      </c>
      <c r="K8" s="14" t="str">
        <f t="shared" si="5"/>
        <v>-</v>
      </c>
      <c r="L8" s="14" t="str">
        <f t="shared" si="5"/>
        <v>-</v>
      </c>
      <c r="M8" s="14" t="str">
        <f t="shared" si="5"/>
        <v>-</v>
      </c>
      <c r="N8" s="14" t="str">
        <f t="shared" si="5"/>
        <v>-</v>
      </c>
      <c r="O8">
        <f>ROW()</f>
        <v>8</v>
      </c>
      <c r="P8" s="23" t="s">
        <v>6</v>
      </c>
      <c r="Q8">
        <f>SUM(Assign!H$2:H$108)</f>
        <v>64473</v>
      </c>
      <c r="R8" s="1">
        <f>SUMIF(Assign!$A$2:$A$108,"=1",Assign!H$2:H$108)</f>
        <v>4126</v>
      </c>
      <c r="S8" s="1">
        <f>SUMIF(Assign!$A$2:$A$108,"=2",Assign!H$2:H$108)</f>
        <v>589</v>
      </c>
      <c r="T8" s="1">
        <f>SUMIF(Assign!$A$2:$A$108,"=3",Assign!H$2:H$108)</f>
        <v>0</v>
      </c>
      <c r="U8" s="1">
        <f>SUMIF(Assign!$A$2:$A$108,"=4",Assign!H$2:H$108)</f>
        <v>0</v>
      </c>
      <c r="V8" s="1">
        <f>SUMIF(Assign!$A$2:$A$108,"=5",Assign!H$2:H$108)</f>
        <v>0</v>
      </c>
      <c r="W8" s="1">
        <f>SUMIF(Assign!$A$2:$A$108,"=6",Assign!H$2:H$108)</f>
        <v>0</v>
      </c>
      <c r="X8" s="1">
        <f>SUMIF(Assign!$A$2:$A$108,"=7",Assign!H$2:H$108)</f>
        <v>0</v>
      </c>
      <c r="Y8" s="1">
        <f>SUMIF(Assign!$A$2:$A$108,"=8",Assign!H$2:H$108)</f>
        <v>0</v>
      </c>
      <c r="Z8" s="1">
        <f>SUMIF(Assign!$A$2:$A$108,"=9",Assign!H$2:H$108)</f>
        <v>0</v>
      </c>
    </row>
    <row r="9" spans="1:26" ht="14.4" x14ac:dyDescent="0.3">
      <c r="C9" s="20" t="s">
        <v>142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>
        <f>ROW()</f>
        <v>9</v>
      </c>
      <c r="P9" s="23" t="s">
        <v>7</v>
      </c>
      <c r="Q9">
        <f>SUM(Assign!I$2:I$108)</f>
        <v>1212</v>
      </c>
      <c r="R9" s="1">
        <f>SUMIF(Assign!$A$2:$A$108,"=1",Assign!I$2:I$108)</f>
        <v>132</v>
      </c>
      <c r="S9" s="1">
        <f>SUMIF(Assign!$A$2:$A$108,"=2",Assign!I$2:I$108)</f>
        <v>19</v>
      </c>
      <c r="T9" s="1">
        <f>SUMIF(Assign!$A$2:$A$108,"=3",Assign!I$2:I$108)</f>
        <v>0</v>
      </c>
      <c r="U9" s="1">
        <f>SUMIF(Assign!$A$2:$A$108,"=4",Assign!I$2:I$108)</f>
        <v>0</v>
      </c>
      <c r="V9" s="1">
        <f>SUMIF(Assign!$A$2:$A$108,"=5",Assign!I$2:I$108)</f>
        <v>0</v>
      </c>
      <c r="W9" s="1">
        <f>SUMIF(Assign!$A$2:$A$108,"=6",Assign!I$2:I$108)</f>
        <v>0</v>
      </c>
      <c r="X9" s="1">
        <f>SUMIF(Assign!$A$2:$A$108,"=7",Assign!I$2:I$108)</f>
        <v>0</v>
      </c>
      <c r="Y9" s="1">
        <f>SUMIF(Assign!$A$2:$A$108,"=8",Assign!I$2:I$108)</f>
        <v>0</v>
      </c>
      <c r="Z9" s="1">
        <f>SUMIF(Assign!$A$2:$A$108,"=9",Assign!I$2:I$108)</f>
        <v>0</v>
      </c>
    </row>
    <row r="10" spans="1:26" ht="14.4" x14ac:dyDescent="0.3">
      <c r="C10" s="9"/>
      <c r="D10" s="10" t="s">
        <v>141</v>
      </c>
      <c r="E10" s="12">
        <f>IF(Q12&gt;0,Q14/Q12,$C$1)</f>
        <v>0.2571192573945878</v>
      </c>
      <c r="F10" s="12">
        <f t="shared" ref="F10:N10" si="6">IF(R12&gt;0,R14/R12,$C$1)</f>
        <v>0.26053057918185502</v>
      </c>
      <c r="G10" s="12">
        <f t="shared" si="6"/>
        <v>0.38597842835130969</v>
      </c>
      <c r="H10" s="12" t="str">
        <f t="shared" si="6"/>
        <v>-</v>
      </c>
      <c r="I10" s="12" t="str">
        <f t="shared" si="6"/>
        <v>-</v>
      </c>
      <c r="J10" s="12" t="str">
        <f t="shared" si="6"/>
        <v>-</v>
      </c>
      <c r="K10" s="12" t="str">
        <f t="shared" si="6"/>
        <v>-</v>
      </c>
      <c r="L10" s="12" t="str">
        <f t="shared" si="6"/>
        <v>-</v>
      </c>
      <c r="M10" s="12" t="str">
        <f t="shared" si="6"/>
        <v>-</v>
      </c>
      <c r="N10" s="12" t="str">
        <f t="shared" si="6"/>
        <v>-</v>
      </c>
      <c r="O10">
        <f>ROW()</f>
        <v>10</v>
      </c>
      <c r="P10" s="23" t="s">
        <v>8</v>
      </c>
      <c r="Q10">
        <f>SUM(Assign!J$2:J$108)</f>
        <v>281</v>
      </c>
      <c r="R10" s="1">
        <f>SUMIF(Assign!$A$2:$A$108,"=1",Assign!J$2:J$108)</f>
        <v>26</v>
      </c>
      <c r="S10" s="1">
        <f>SUMIF(Assign!$A$2:$A$108,"=2",Assign!J$2:J$108)</f>
        <v>2</v>
      </c>
      <c r="T10" s="1">
        <f>SUMIF(Assign!$A$2:$A$108,"=3",Assign!J$2:J$108)</f>
        <v>0</v>
      </c>
      <c r="U10" s="1">
        <f>SUMIF(Assign!$A$2:$A$108,"=4",Assign!J$2:J$108)</f>
        <v>0</v>
      </c>
      <c r="V10" s="1">
        <f>SUMIF(Assign!$A$2:$A$108,"=5",Assign!J$2:J$108)</f>
        <v>0</v>
      </c>
      <c r="W10" s="1">
        <f>SUMIF(Assign!$A$2:$A$108,"=6",Assign!J$2:J$108)</f>
        <v>0</v>
      </c>
      <c r="X10" s="1">
        <f>SUMIF(Assign!$A$2:$A$108,"=7",Assign!J$2:J$108)</f>
        <v>0</v>
      </c>
      <c r="Y10" s="1">
        <f>SUMIF(Assign!$A$2:$A$108,"=8",Assign!J$2:J$108)</f>
        <v>0</v>
      </c>
      <c r="Z10" s="1">
        <f>SUMIF(Assign!$A$2:$A$108,"=9",Assign!J$2:J$108)</f>
        <v>0</v>
      </c>
    </row>
    <row r="11" spans="1:26" ht="14.4" x14ac:dyDescent="0.3">
      <c r="C11" s="9"/>
      <c r="D11" s="10" t="s">
        <v>140</v>
      </c>
      <c r="E11" s="12">
        <f>IF(Q12&gt;0,Q17/Q12,$C$1)</f>
        <v>0.39026117054751414</v>
      </c>
      <c r="F11" s="12">
        <f t="shared" ref="F11:N11" si="7">IF(R12&gt;0,R17/R12,$C$1)</f>
        <v>0.32482786553260429</v>
      </c>
      <c r="G11" s="12">
        <f t="shared" si="7"/>
        <v>0.3782742681047766</v>
      </c>
      <c r="H11" s="12" t="str">
        <f t="shared" si="7"/>
        <v>-</v>
      </c>
      <c r="I11" s="12" t="str">
        <f t="shared" si="7"/>
        <v>-</v>
      </c>
      <c r="J11" s="12" t="str">
        <f t="shared" si="7"/>
        <v>-</v>
      </c>
      <c r="K11" s="12" t="str">
        <f t="shared" si="7"/>
        <v>-</v>
      </c>
      <c r="L11" s="12" t="str">
        <f t="shared" si="7"/>
        <v>-</v>
      </c>
      <c r="M11" s="12" t="str">
        <f t="shared" si="7"/>
        <v>-</v>
      </c>
      <c r="N11" s="12" t="str">
        <f t="shared" si="7"/>
        <v>-</v>
      </c>
      <c r="O11">
        <f>ROW()</f>
        <v>11</v>
      </c>
      <c r="P11" s="23" t="s">
        <v>9</v>
      </c>
      <c r="Q11">
        <f>SUM(Assign!K$2:K$108)</f>
        <v>718</v>
      </c>
      <c r="R11" s="1">
        <f>SUMIF(Assign!$A$2:$A$108,"=1",Assign!K$2:K$108)</f>
        <v>42</v>
      </c>
      <c r="S11" s="1">
        <f>SUMIF(Assign!$A$2:$A$108,"=2",Assign!K$2:K$108)</f>
        <v>7</v>
      </c>
      <c r="T11" s="1">
        <f>SUMIF(Assign!$A$2:$A$108,"=3",Assign!K$2:K$108)</f>
        <v>0</v>
      </c>
      <c r="U11" s="1">
        <f>SUMIF(Assign!$A$2:$A$108,"=4",Assign!K$2:K$108)</f>
        <v>0</v>
      </c>
      <c r="V11" s="1">
        <f>SUMIF(Assign!$A$2:$A$108,"=5",Assign!K$2:K$108)</f>
        <v>0</v>
      </c>
      <c r="W11" s="1">
        <f>SUMIF(Assign!$A$2:$A$108,"=6",Assign!K$2:K$108)</f>
        <v>0</v>
      </c>
      <c r="X11" s="1">
        <f>SUMIF(Assign!$A$2:$A$108,"=7",Assign!K$2:K$108)</f>
        <v>0</v>
      </c>
      <c r="Y11" s="1">
        <f>SUMIF(Assign!$A$2:$A$108,"=8",Assign!K$2:K$108)</f>
        <v>0</v>
      </c>
      <c r="Z11" s="1">
        <f>SUMIF(Assign!$A$2:$A$108,"=9",Assign!K$2:K$108)</f>
        <v>0</v>
      </c>
    </row>
    <row r="12" spans="1:26" ht="14.4" x14ac:dyDescent="0.3">
      <c r="C12" s="4"/>
      <c r="D12" s="13" t="s">
        <v>139</v>
      </c>
      <c r="E12" s="14">
        <f>IF(Q12&gt;0,Q13/Q12,$C$1)</f>
        <v>0.32579452485840149</v>
      </c>
      <c r="F12" s="14">
        <f t="shared" ref="F12:N12" si="8">IF(R12&gt;0,R13/R12,$C$1)</f>
        <v>0.38173349534224382</v>
      </c>
      <c r="G12" s="14">
        <f t="shared" si="8"/>
        <v>0.20570107858243453</v>
      </c>
      <c r="H12" s="14" t="str">
        <f t="shared" si="8"/>
        <v>-</v>
      </c>
      <c r="I12" s="14" t="str">
        <f t="shared" si="8"/>
        <v>-</v>
      </c>
      <c r="J12" s="14" t="str">
        <f t="shared" si="8"/>
        <v>-</v>
      </c>
      <c r="K12" s="14" t="str">
        <f t="shared" si="8"/>
        <v>-</v>
      </c>
      <c r="L12" s="14" t="str">
        <f t="shared" si="8"/>
        <v>-</v>
      </c>
      <c r="M12" s="14" t="str">
        <f t="shared" si="8"/>
        <v>-</v>
      </c>
      <c r="N12" s="14" t="str">
        <f t="shared" si="8"/>
        <v>-</v>
      </c>
      <c r="O12">
        <f>ROW()</f>
        <v>12</v>
      </c>
      <c r="P12" s="23" t="s">
        <v>10</v>
      </c>
      <c r="Q12">
        <f>SUM(Assign!L$2:L$108)</f>
        <v>127120</v>
      </c>
      <c r="R12" s="1">
        <f>SUMIF(Assign!$A$2:$A$108,"=1",Assign!L$2:L$108)</f>
        <v>9876</v>
      </c>
      <c r="S12" s="1">
        <f>SUMIF(Assign!$A$2:$A$108,"=2",Assign!L$2:L$108)</f>
        <v>1298</v>
      </c>
      <c r="T12" s="1">
        <f>SUMIF(Assign!$A$2:$A$108,"=3",Assign!L$2:L$108)</f>
        <v>0</v>
      </c>
      <c r="U12" s="1">
        <f>SUMIF(Assign!$A$2:$A$108,"=4",Assign!L$2:L$108)</f>
        <v>0</v>
      </c>
      <c r="V12" s="1">
        <f>SUMIF(Assign!$A$2:$A$108,"=5",Assign!L$2:L$108)</f>
        <v>0</v>
      </c>
      <c r="W12" s="1">
        <f>SUMIF(Assign!$A$2:$A$108,"=6",Assign!L$2:L$108)</f>
        <v>0</v>
      </c>
      <c r="X12" s="1">
        <f>SUMIF(Assign!$A$2:$A$108,"=7",Assign!L$2:L$108)</f>
        <v>0</v>
      </c>
      <c r="Y12" s="1">
        <f>SUMIF(Assign!$A$2:$A$108,"=8",Assign!L$2:L$108)</f>
        <v>0</v>
      </c>
      <c r="Z12" s="1">
        <f>SUMIF(Assign!$A$2:$A$108,"=9",Assign!L$2:L$108)</f>
        <v>0</v>
      </c>
    </row>
    <row r="13" spans="1:26" ht="14.4" x14ac:dyDescent="0.3">
      <c r="C13" s="20" t="s">
        <v>143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>
        <f>ROW()</f>
        <v>13</v>
      </c>
      <c r="P13" s="23" t="s">
        <v>11</v>
      </c>
      <c r="Q13">
        <f>SUM(Assign!M$2:M$108)</f>
        <v>41415</v>
      </c>
      <c r="R13" s="1">
        <f>SUMIF(Assign!$A$2:$A$108,"=1",Assign!M$2:M$108)</f>
        <v>3770</v>
      </c>
      <c r="S13" s="1">
        <f>SUMIF(Assign!$A$2:$A$108,"=2",Assign!M$2:M$108)</f>
        <v>267</v>
      </c>
      <c r="T13" s="1">
        <f>SUMIF(Assign!$A$2:$A$108,"=3",Assign!M$2:M$108)</f>
        <v>0</v>
      </c>
      <c r="U13" s="1">
        <f>SUMIF(Assign!$A$2:$A$108,"=4",Assign!M$2:M$108)</f>
        <v>0</v>
      </c>
      <c r="V13" s="1">
        <f>SUMIF(Assign!$A$2:$A$108,"=5",Assign!M$2:M$108)</f>
        <v>0</v>
      </c>
      <c r="W13" s="1">
        <f>SUMIF(Assign!$A$2:$A$108,"=6",Assign!M$2:M$108)</f>
        <v>0</v>
      </c>
      <c r="X13" s="1">
        <f>SUMIF(Assign!$A$2:$A$108,"=7",Assign!M$2:M$108)</f>
        <v>0</v>
      </c>
      <c r="Y13" s="1">
        <f>SUMIF(Assign!$A$2:$A$108,"=8",Assign!M$2:M$108)</f>
        <v>0</v>
      </c>
      <c r="Z13" s="1">
        <f>SUMIF(Assign!$A$2:$A$108,"=9",Assign!M$2:M$108)</f>
        <v>0</v>
      </c>
    </row>
    <row r="14" spans="1:26" ht="14.4" x14ac:dyDescent="0.3">
      <c r="C14" s="9"/>
      <c r="D14" s="10" t="s">
        <v>141</v>
      </c>
      <c r="E14" s="12">
        <f>IF(Q21&gt;0,Q23/Q21,$C$1)</f>
        <v>0.31210662732004468</v>
      </c>
      <c r="F14" s="12">
        <f t="shared" ref="F14:N14" si="9">IF(R21&gt;0,R23/R21,$C$1)</f>
        <v>0.31238377782439969</v>
      </c>
      <c r="G14" s="12">
        <f t="shared" si="9"/>
        <v>0.47000000000000003</v>
      </c>
      <c r="H14" s="12" t="str">
        <f t="shared" si="9"/>
        <v>-</v>
      </c>
      <c r="I14" s="12" t="str">
        <f t="shared" si="9"/>
        <v>-</v>
      </c>
      <c r="J14" s="12" t="str">
        <f t="shared" si="9"/>
        <v>-</v>
      </c>
      <c r="K14" s="12" t="str">
        <f t="shared" si="9"/>
        <v>-</v>
      </c>
      <c r="L14" s="12" t="str">
        <f t="shared" si="9"/>
        <v>-</v>
      </c>
      <c r="M14" s="12" t="str">
        <f t="shared" si="9"/>
        <v>-</v>
      </c>
      <c r="N14" s="12" t="str">
        <f t="shared" si="9"/>
        <v>-</v>
      </c>
      <c r="O14">
        <f>ROW()</f>
        <v>14</v>
      </c>
      <c r="P14" s="23" t="s">
        <v>12</v>
      </c>
      <c r="Q14">
        <f>SUM(Assign!N$2:N$108)</f>
        <v>32685</v>
      </c>
      <c r="R14" s="1">
        <f>SUMIF(Assign!$A$2:$A$108,"=1",Assign!N$2:N$108)</f>
        <v>2573</v>
      </c>
      <c r="S14" s="1">
        <f>SUMIF(Assign!$A$2:$A$108,"=2",Assign!N$2:N$108)</f>
        <v>501</v>
      </c>
      <c r="T14" s="1">
        <f>SUMIF(Assign!$A$2:$A$108,"=3",Assign!N$2:N$108)</f>
        <v>0</v>
      </c>
      <c r="U14" s="1">
        <f>SUMIF(Assign!$A$2:$A$108,"=4",Assign!N$2:N$108)</f>
        <v>0</v>
      </c>
      <c r="V14" s="1">
        <f>SUMIF(Assign!$A$2:$A$108,"=5",Assign!N$2:N$108)</f>
        <v>0</v>
      </c>
      <c r="W14" s="1">
        <f>SUMIF(Assign!$A$2:$A$108,"=6",Assign!N$2:N$108)</f>
        <v>0</v>
      </c>
      <c r="X14" s="1">
        <f>SUMIF(Assign!$A$2:$A$108,"=7",Assign!N$2:N$108)</f>
        <v>0</v>
      </c>
      <c r="Y14" s="1">
        <f>SUMIF(Assign!$A$2:$A$108,"=8",Assign!N$2:N$108)</f>
        <v>0</v>
      </c>
      <c r="Z14" s="1">
        <f>SUMIF(Assign!$A$2:$A$108,"=9",Assign!N$2:N$108)</f>
        <v>0</v>
      </c>
    </row>
    <row r="15" spans="1:26" ht="14.4" x14ac:dyDescent="0.3">
      <c r="C15" s="9"/>
      <c r="D15" s="10" t="s">
        <v>140</v>
      </c>
      <c r="E15" s="12">
        <f>IF(Q21&gt;0,Q25/Q21,$C$1)</f>
        <v>0.41169993404690708</v>
      </c>
      <c r="F15" s="12">
        <f t="shared" ref="F15:N15" si="10">IF(R21&gt;0,R25/R21,$C$1)</f>
        <v>0.36022381266267539</v>
      </c>
      <c r="G15" s="12">
        <f t="shared" si="10"/>
        <v>0.37999999999999995</v>
      </c>
      <c r="H15" s="12" t="str">
        <f t="shared" si="10"/>
        <v>-</v>
      </c>
      <c r="I15" s="12" t="str">
        <f t="shared" si="10"/>
        <v>-</v>
      </c>
      <c r="J15" s="12" t="str">
        <f t="shared" si="10"/>
        <v>-</v>
      </c>
      <c r="K15" s="12" t="str">
        <f t="shared" si="10"/>
        <v>-</v>
      </c>
      <c r="L15" s="12" t="str">
        <f t="shared" si="10"/>
        <v>-</v>
      </c>
      <c r="M15" s="12" t="str">
        <f t="shared" si="10"/>
        <v>-</v>
      </c>
      <c r="N15" s="12" t="str">
        <f t="shared" si="10"/>
        <v>-</v>
      </c>
      <c r="O15">
        <f>ROW()</f>
        <v>15</v>
      </c>
      <c r="P15" s="23" t="s">
        <v>13</v>
      </c>
      <c r="Q15">
        <f>SUM(Assign!O$2:O$108)</f>
        <v>1469</v>
      </c>
      <c r="R15" s="1">
        <f>SUMIF(Assign!$A$2:$A$108,"=1",Assign!O$2:O$108)</f>
        <v>156</v>
      </c>
      <c r="S15" s="1">
        <f>SUMIF(Assign!$A$2:$A$108,"=2",Assign!O$2:O$108)</f>
        <v>19</v>
      </c>
      <c r="T15" s="1">
        <f>SUMIF(Assign!$A$2:$A$108,"=3",Assign!O$2:O$108)</f>
        <v>0</v>
      </c>
      <c r="U15" s="1">
        <f>SUMIF(Assign!$A$2:$A$108,"=4",Assign!O$2:O$108)</f>
        <v>0</v>
      </c>
      <c r="V15" s="1">
        <f>SUMIF(Assign!$A$2:$A$108,"=5",Assign!O$2:O$108)</f>
        <v>0</v>
      </c>
      <c r="W15" s="1">
        <f>SUMIF(Assign!$A$2:$A$108,"=6",Assign!O$2:O$108)</f>
        <v>0</v>
      </c>
      <c r="X15" s="1">
        <f>SUMIF(Assign!$A$2:$A$108,"=7",Assign!O$2:O$108)</f>
        <v>0</v>
      </c>
      <c r="Y15" s="1">
        <f>SUMIF(Assign!$A$2:$A$108,"=8",Assign!O$2:O$108)</f>
        <v>0</v>
      </c>
      <c r="Z15" s="1">
        <f>SUMIF(Assign!$A$2:$A$108,"=9",Assign!O$2:O$108)</f>
        <v>0</v>
      </c>
    </row>
    <row r="16" spans="1:26" ht="14.4" x14ac:dyDescent="0.3">
      <c r="C16" s="4"/>
      <c r="D16" s="13" t="s">
        <v>139</v>
      </c>
      <c r="E16" s="14">
        <f>IF(Q21&gt;0,Q22/Q21,$C$1)</f>
        <v>0.24573312372209338</v>
      </c>
      <c r="F16" s="14">
        <f t="shared" ref="F16:N16" si="11">IF(R21&gt;0,R22/R21,$C$1)</f>
        <v>0.29894087979416806</v>
      </c>
      <c r="G16" s="14">
        <f t="shared" si="11"/>
        <v>0.15</v>
      </c>
      <c r="H16" s="14" t="str">
        <f t="shared" si="11"/>
        <v>-</v>
      </c>
      <c r="I16" s="14" t="str">
        <f t="shared" si="11"/>
        <v>-</v>
      </c>
      <c r="J16" s="14" t="str">
        <f t="shared" si="11"/>
        <v>-</v>
      </c>
      <c r="K16" s="14" t="str">
        <f t="shared" si="11"/>
        <v>-</v>
      </c>
      <c r="L16" s="14" t="str">
        <f t="shared" si="11"/>
        <v>-</v>
      </c>
      <c r="M16" s="14" t="str">
        <f t="shared" si="11"/>
        <v>-</v>
      </c>
      <c r="N16" s="14" t="str">
        <f t="shared" si="11"/>
        <v>-</v>
      </c>
      <c r="O16">
        <f>ROW()</f>
        <v>16</v>
      </c>
      <c r="P16" s="23" t="s">
        <v>14</v>
      </c>
      <c r="Q16">
        <f>SUM(Assign!P$2:P$108)</f>
        <v>455</v>
      </c>
      <c r="R16" s="1">
        <f>SUMIF(Assign!$A$2:$A$108,"=1",Assign!P$2:P$108)</f>
        <v>31</v>
      </c>
      <c r="S16" s="1">
        <f>SUMIF(Assign!$A$2:$A$108,"=2",Assign!P$2:P$108)</f>
        <v>2</v>
      </c>
      <c r="T16" s="1">
        <f>SUMIF(Assign!$A$2:$A$108,"=3",Assign!P$2:P$108)</f>
        <v>0</v>
      </c>
      <c r="U16" s="1">
        <f>SUMIF(Assign!$A$2:$A$108,"=4",Assign!P$2:P$108)</f>
        <v>0</v>
      </c>
      <c r="V16" s="1">
        <f>SUMIF(Assign!$A$2:$A$108,"=5",Assign!P$2:P$108)</f>
        <v>0</v>
      </c>
      <c r="W16" s="1">
        <f>SUMIF(Assign!$A$2:$A$108,"=6",Assign!P$2:P$108)</f>
        <v>0</v>
      </c>
      <c r="X16" s="1">
        <f>SUMIF(Assign!$A$2:$A$108,"=7",Assign!P$2:P$108)</f>
        <v>0</v>
      </c>
      <c r="Y16" s="1">
        <f>SUMIF(Assign!$A$2:$A$108,"=8",Assign!P$2:P$108)</f>
        <v>0</v>
      </c>
      <c r="Z16" s="1">
        <f>SUMIF(Assign!$A$2:$A$108,"=9",Assign!P$2:P$108)</f>
        <v>0</v>
      </c>
    </row>
    <row r="17" spans="3:26" ht="14.4" x14ac:dyDescent="0.3">
      <c r="C17" s="21" t="s">
        <v>144</v>
      </c>
      <c r="D17" s="1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>
        <f>ROW()</f>
        <v>17</v>
      </c>
      <c r="P17" s="23" t="s">
        <v>15</v>
      </c>
      <c r="Q17">
        <f>SUM(Assign!Q$2:Q$108)</f>
        <v>49610</v>
      </c>
      <c r="R17" s="1">
        <f>SUMIF(Assign!$A$2:$A$108,"=1",Assign!Q$2:Q$108)</f>
        <v>3208</v>
      </c>
      <c r="S17" s="1">
        <f>SUMIF(Assign!$A$2:$A$108,"=2",Assign!Q$2:Q$108)</f>
        <v>491</v>
      </c>
      <c r="T17" s="1">
        <f>SUMIF(Assign!$A$2:$A$108,"=3",Assign!Q$2:Q$108)</f>
        <v>0</v>
      </c>
      <c r="U17" s="1">
        <f>SUMIF(Assign!$A$2:$A$108,"=4",Assign!Q$2:Q$108)</f>
        <v>0</v>
      </c>
      <c r="V17" s="1">
        <f>SUMIF(Assign!$A$2:$A$108,"=5",Assign!Q$2:Q$108)</f>
        <v>0</v>
      </c>
      <c r="W17" s="1">
        <f>SUMIF(Assign!$A$2:$A$108,"=6",Assign!Q$2:Q$108)</f>
        <v>0</v>
      </c>
      <c r="X17" s="1">
        <f>SUMIF(Assign!$A$2:$A$108,"=7",Assign!Q$2:Q$108)</f>
        <v>0</v>
      </c>
      <c r="Y17" s="1">
        <f>SUMIF(Assign!$A$2:$A$108,"=8",Assign!Q$2:Q$108)</f>
        <v>0</v>
      </c>
      <c r="Z17" s="1">
        <f>SUMIF(Assign!$A$2:$A$108,"=9",Assign!Q$2:Q$108)</f>
        <v>0</v>
      </c>
    </row>
    <row r="18" spans="3:26" ht="14.4" x14ac:dyDescent="0.3">
      <c r="C18" s="9"/>
      <c r="D18" s="10" t="s">
        <v>145</v>
      </c>
      <c r="E18" s="12">
        <f>IF(Q27&gt;0,Q28/Q27,$C$1)</f>
        <v>0.22420724843204046</v>
      </c>
      <c r="F18" s="12">
        <f t="shared" ref="F18:N18" si="12">IF(R27&gt;0,R28/R27,$C$1)</f>
        <v>0.25785259700266888</v>
      </c>
      <c r="G18" s="12">
        <f t="shared" si="12"/>
        <v>0.16075650118203311</v>
      </c>
      <c r="H18" s="12" t="str">
        <f t="shared" si="12"/>
        <v>-</v>
      </c>
      <c r="I18" s="12" t="str">
        <f t="shared" si="12"/>
        <v>-</v>
      </c>
      <c r="J18" s="12" t="str">
        <f t="shared" si="12"/>
        <v>-</v>
      </c>
      <c r="K18" s="12" t="str">
        <f t="shared" si="12"/>
        <v>-</v>
      </c>
      <c r="L18" s="12" t="str">
        <f t="shared" si="12"/>
        <v>-</v>
      </c>
      <c r="M18" s="12" t="str">
        <f t="shared" si="12"/>
        <v>-</v>
      </c>
      <c r="N18" s="12" t="str">
        <f t="shared" si="12"/>
        <v>-</v>
      </c>
      <c r="O18">
        <f>ROW()</f>
        <v>18</v>
      </c>
      <c r="P18" s="23" t="s">
        <v>16</v>
      </c>
      <c r="Q18">
        <f>SUM(Assign!R$2:R$108)</f>
        <v>826</v>
      </c>
      <c r="R18" s="1">
        <f>SUMIF(Assign!$A$2:$A$108,"=1",Assign!R$2:R$108)</f>
        <v>91</v>
      </c>
      <c r="S18" s="1">
        <f>SUMIF(Assign!$A$2:$A$108,"=2",Assign!R$2:R$108)</f>
        <v>11</v>
      </c>
      <c r="T18" s="1">
        <f>SUMIF(Assign!$A$2:$A$108,"=3",Assign!R$2:R$108)</f>
        <v>0</v>
      </c>
      <c r="U18" s="1">
        <f>SUMIF(Assign!$A$2:$A$108,"=4",Assign!R$2:R$108)</f>
        <v>0</v>
      </c>
      <c r="V18" s="1">
        <f>SUMIF(Assign!$A$2:$A$108,"=5",Assign!R$2:R$108)</f>
        <v>0</v>
      </c>
      <c r="W18" s="1">
        <f>SUMIF(Assign!$A$2:$A$108,"=6",Assign!R$2:R$108)</f>
        <v>0</v>
      </c>
      <c r="X18" s="1">
        <f>SUMIF(Assign!$A$2:$A$108,"=7",Assign!R$2:R$108)</f>
        <v>0</v>
      </c>
      <c r="Y18" s="1">
        <f>SUMIF(Assign!$A$2:$A$108,"=8",Assign!R$2:R$108)</f>
        <v>0</v>
      </c>
      <c r="Z18" s="1">
        <f>SUMIF(Assign!$A$2:$A$108,"=9",Assign!R$2:R$108)</f>
        <v>0</v>
      </c>
    </row>
    <row r="19" spans="3:26" ht="14.4" x14ac:dyDescent="0.3">
      <c r="C19" s="9"/>
      <c r="D19" s="10" t="s">
        <v>146</v>
      </c>
      <c r="E19" s="12">
        <f>IF(Q27&gt;0,Q29/Q27,$C$1)</f>
        <v>0.36329878218154704</v>
      </c>
      <c r="F19" s="12">
        <f t="shared" ref="F19:N19" si="13">IF(R27&gt;0,R29/R27,$C$1)</f>
        <v>0.324163416136317</v>
      </c>
      <c r="G19" s="12">
        <f t="shared" si="13"/>
        <v>0.29905437352245862</v>
      </c>
      <c r="H19" s="12" t="str">
        <f t="shared" si="13"/>
        <v>-</v>
      </c>
      <c r="I19" s="12" t="str">
        <f t="shared" si="13"/>
        <v>-</v>
      </c>
      <c r="J19" s="12" t="str">
        <f t="shared" si="13"/>
        <v>-</v>
      </c>
      <c r="K19" s="12" t="str">
        <f t="shared" si="13"/>
        <v>-</v>
      </c>
      <c r="L19" s="12" t="str">
        <f t="shared" si="13"/>
        <v>-</v>
      </c>
      <c r="M19" s="12" t="str">
        <f t="shared" si="13"/>
        <v>-</v>
      </c>
      <c r="N19" s="12" t="str">
        <f t="shared" si="13"/>
        <v>-</v>
      </c>
      <c r="O19">
        <f>ROW()</f>
        <v>19</v>
      </c>
      <c r="P19" s="23" t="s">
        <v>17</v>
      </c>
      <c r="Q19">
        <f>SUM(Assign!S$2:S$108)</f>
        <v>190</v>
      </c>
      <c r="R19" s="1">
        <f>SUMIF(Assign!$A$2:$A$108,"=1",Assign!S$2:S$108)</f>
        <v>18</v>
      </c>
      <c r="S19" s="1">
        <f>SUMIF(Assign!$A$2:$A$108,"=2",Assign!S$2:S$108)</f>
        <v>2</v>
      </c>
      <c r="T19" s="1">
        <f>SUMIF(Assign!$A$2:$A$108,"=3",Assign!S$2:S$108)</f>
        <v>0</v>
      </c>
      <c r="U19" s="1">
        <f>SUMIF(Assign!$A$2:$A$108,"=4",Assign!S$2:S$108)</f>
        <v>0</v>
      </c>
      <c r="V19" s="1">
        <f>SUMIF(Assign!$A$2:$A$108,"=5",Assign!S$2:S$108)</f>
        <v>0</v>
      </c>
      <c r="W19" s="1">
        <f>SUMIF(Assign!$A$2:$A$108,"=6",Assign!S$2:S$108)</f>
        <v>0</v>
      </c>
      <c r="X19" s="1">
        <f>SUMIF(Assign!$A$2:$A$108,"=7",Assign!S$2:S$108)</f>
        <v>0</v>
      </c>
      <c r="Y19" s="1">
        <f>SUMIF(Assign!$A$2:$A$108,"=8",Assign!S$2:S$108)</f>
        <v>0</v>
      </c>
      <c r="Z19" s="1">
        <f>SUMIF(Assign!$A$2:$A$108,"=9",Assign!S$2:S$108)</f>
        <v>0</v>
      </c>
    </row>
    <row r="20" spans="3:26" ht="14.4" x14ac:dyDescent="0.3">
      <c r="C20" s="4"/>
      <c r="D20" s="5" t="s">
        <v>188</v>
      </c>
      <c r="E20" s="14">
        <f>IF(Q27&gt;0,Q30/Q27,$C$1)</f>
        <v>0.2927588777941843</v>
      </c>
      <c r="F20" s="14">
        <f t="shared" ref="F20:N20" si="14">IF(R27&gt;0,R30/R27,$C$1)</f>
        <v>0.26565386984192157</v>
      </c>
      <c r="G20" s="14">
        <f t="shared" si="14"/>
        <v>0.21276595744680851</v>
      </c>
      <c r="H20" s="14" t="str">
        <f t="shared" si="14"/>
        <v>-</v>
      </c>
      <c r="I20" s="14" t="str">
        <f t="shared" si="14"/>
        <v>-</v>
      </c>
      <c r="J20" s="14" t="str">
        <f t="shared" si="14"/>
        <v>-</v>
      </c>
      <c r="K20" s="14" t="str">
        <f t="shared" si="14"/>
        <v>-</v>
      </c>
      <c r="L20" s="14" t="str">
        <f t="shared" si="14"/>
        <v>-</v>
      </c>
      <c r="M20" s="14" t="str">
        <f t="shared" si="14"/>
        <v>-</v>
      </c>
      <c r="N20" s="14" t="str">
        <f t="shared" si="14"/>
        <v>-</v>
      </c>
      <c r="O20">
        <f>ROW()</f>
        <v>20</v>
      </c>
      <c r="P20" s="23" t="s">
        <v>18</v>
      </c>
      <c r="Q20">
        <f>SUM(Assign!T$2:T$108)</f>
        <v>470</v>
      </c>
      <c r="R20" s="1">
        <f>SUMIF(Assign!$A$2:$A$108,"=1",Assign!T$2:T$108)</f>
        <v>29</v>
      </c>
      <c r="S20" s="1">
        <f>SUMIF(Assign!$A$2:$A$108,"=2",Assign!T$2:T$108)</f>
        <v>5</v>
      </c>
      <c r="T20" s="1">
        <f>SUMIF(Assign!$A$2:$A$108,"=3",Assign!T$2:T$108)</f>
        <v>0</v>
      </c>
      <c r="U20" s="1">
        <f>SUMIF(Assign!$A$2:$A$108,"=4",Assign!T$2:T$108)</f>
        <v>0</v>
      </c>
      <c r="V20" s="1">
        <f>SUMIF(Assign!$A$2:$A$108,"=5",Assign!T$2:T$108)</f>
        <v>0</v>
      </c>
      <c r="W20" s="1">
        <f>SUMIF(Assign!$A$2:$A$108,"=6",Assign!T$2:T$108)</f>
        <v>0</v>
      </c>
      <c r="X20" s="1">
        <f>SUMIF(Assign!$A$2:$A$108,"=7",Assign!T$2:T$108)</f>
        <v>0</v>
      </c>
      <c r="Y20" s="1">
        <f>SUMIF(Assign!$A$2:$A$108,"=8",Assign!T$2:T$108)</f>
        <v>0</v>
      </c>
      <c r="Z20" s="1">
        <f>SUMIF(Assign!$A$2:$A$108,"=9",Assign!T$2:T$108)</f>
        <v>0</v>
      </c>
    </row>
    <row r="21" spans="3:26" ht="14.4" x14ac:dyDescent="0.3">
      <c r="C21" s="21" t="s">
        <v>149</v>
      </c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>
        <f>ROW()</f>
        <v>21</v>
      </c>
      <c r="P21" s="23" t="s">
        <v>19</v>
      </c>
      <c r="Q21">
        <f>SUM(Assign!U$2:U$108)</f>
        <v>99616.522437112639</v>
      </c>
      <c r="R21" s="1">
        <f>SUMIF(Assign!$A$2:$A$108,"=1",Assign!U$2:U$108)</f>
        <v>7311.2170338596525</v>
      </c>
      <c r="S21" s="1">
        <f>SUMIF(Assign!$A$2:$A$108,"=2",Assign!U$2:U$108)</f>
        <v>1000.0000000000001</v>
      </c>
      <c r="T21" s="1">
        <f>SUMIF(Assign!$A$2:$A$108,"=3",Assign!U$2:U$108)</f>
        <v>0</v>
      </c>
      <c r="U21" s="1">
        <f>SUMIF(Assign!$A$2:$A$108,"=4",Assign!U$2:U$108)</f>
        <v>0</v>
      </c>
      <c r="V21" s="1">
        <f>SUMIF(Assign!$A$2:$A$108,"=5",Assign!U$2:U$108)</f>
        <v>0</v>
      </c>
      <c r="W21" s="1">
        <f>SUMIF(Assign!$A$2:$A$108,"=6",Assign!U$2:U$108)</f>
        <v>0</v>
      </c>
      <c r="X21" s="1">
        <f>SUMIF(Assign!$A$2:$A$108,"=7",Assign!U$2:U$108)</f>
        <v>0</v>
      </c>
      <c r="Y21" s="1">
        <f>SUMIF(Assign!$A$2:$A$108,"=8",Assign!U$2:U$108)</f>
        <v>0</v>
      </c>
      <c r="Z21" s="1">
        <f>SUMIF(Assign!$A$2:$A$108,"=9",Assign!U$2:U$108)</f>
        <v>0</v>
      </c>
    </row>
    <row r="22" spans="3:26" ht="14.4" x14ac:dyDescent="0.3">
      <c r="C22" s="9"/>
      <c r="D22" s="10" t="s">
        <v>145</v>
      </c>
      <c r="E22" s="12">
        <f>IF(Q36&gt;0,Q37/Q36,$C$1)</f>
        <v>0.20346067415730337</v>
      </c>
      <c r="F22" s="12">
        <f t="shared" ref="F22:N22" si="15">IF(R36&gt;0,R37/R36,$C$1)</f>
        <v>0.22614040763506957</v>
      </c>
      <c r="G22" s="12">
        <f t="shared" si="15"/>
        <v>0.13769363166953527</v>
      </c>
      <c r="H22" s="12" t="str">
        <f t="shared" si="15"/>
        <v>-</v>
      </c>
      <c r="I22" s="12" t="str">
        <f t="shared" si="15"/>
        <v>-</v>
      </c>
      <c r="J22" s="12" t="str">
        <f t="shared" si="15"/>
        <v>-</v>
      </c>
      <c r="K22" s="12" t="str">
        <f t="shared" si="15"/>
        <v>-</v>
      </c>
      <c r="L22" s="12" t="str">
        <f t="shared" si="15"/>
        <v>-</v>
      </c>
      <c r="M22" s="12" t="str">
        <f t="shared" si="15"/>
        <v>-</v>
      </c>
      <c r="N22" s="12" t="str">
        <f t="shared" si="15"/>
        <v>-</v>
      </c>
      <c r="O22">
        <f>ROW()</f>
        <v>22</v>
      </c>
      <c r="P22" s="23" t="s">
        <v>20</v>
      </c>
      <c r="Q22">
        <f>SUM(Assign!V$2:V$108)</f>
        <v>24479.079232803691</v>
      </c>
      <c r="R22" s="1">
        <f>SUMIF(Assign!$A$2:$A$108,"=1",Assign!V$2:V$108)</f>
        <v>2185.6216524681122</v>
      </c>
      <c r="S22" s="1">
        <f>SUMIF(Assign!$A$2:$A$108,"=2",Assign!V$2:V$108)</f>
        <v>150</v>
      </c>
      <c r="T22" s="1">
        <f>SUMIF(Assign!$A$2:$A$108,"=3",Assign!V$2:V$108)</f>
        <v>0</v>
      </c>
      <c r="U22" s="1">
        <f>SUMIF(Assign!$A$2:$A$108,"=4",Assign!V$2:V$108)</f>
        <v>0</v>
      </c>
      <c r="V22" s="1">
        <f>SUMIF(Assign!$A$2:$A$108,"=5",Assign!V$2:V$108)</f>
        <v>0</v>
      </c>
      <c r="W22" s="1">
        <f>SUMIF(Assign!$A$2:$A$108,"=6",Assign!V$2:V$108)</f>
        <v>0</v>
      </c>
      <c r="X22" s="1">
        <f>SUMIF(Assign!$A$2:$A$108,"=7",Assign!V$2:V$108)</f>
        <v>0</v>
      </c>
      <c r="Y22" s="1">
        <f>SUMIF(Assign!$A$2:$A$108,"=8",Assign!V$2:V$108)</f>
        <v>0</v>
      </c>
      <c r="Z22" s="1">
        <f>SUMIF(Assign!$A$2:$A$108,"=9",Assign!V$2:V$108)</f>
        <v>0</v>
      </c>
    </row>
    <row r="23" spans="3:26" ht="14.4" x14ac:dyDescent="0.3">
      <c r="C23" s="9"/>
      <c r="D23" s="10" t="s">
        <v>146</v>
      </c>
      <c r="E23" s="12">
        <f>IF(Q36&gt;0,Q38/Q36,$C$1)</f>
        <v>0.32375280898876402</v>
      </c>
      <c r="F23" s="12">
        <f t="shared" ref="F23:N23" si="16">IF(R36&gt;0,R38/R36,$C$1)</f>
        <v>0.30799094144289874</v>
      </c>
      <c r="G23" s="12">
        <f t="shared" si="16"/>
        <v>0.24784853700516352</v>
      </c>
      <c r="H23" s="12" t="str">
        <f t="shared" si="16"/>
        <v>-</v>
      </c>
      <c r="I23" s="12" t="str">
        <f t="shared" si="16"/>
        <v>-</v>
      </c>
      <c r="J23" s="12" t="str">
        <f t="shared" si="16"/>
        <v>-</v>
      </c>
      <c r="K23" s="12" t="str">
        <f t="shared" si="16"/>
        <v>-</v>
      </c>
      <c r="L23" s="12" t="str">
        <f t="shared" si="16"/>
        <v>-</v>
      </c>
      <c r="M23" s="12" t="str">
        <f t="shared" si="16"/>
        <v>-</v>
      </c>
      <c r="N23" s="12" t="str">
        <f t="shared" si="16"/>
        <v>-</v>
      </c>
      <c r="O23">
        <f>ROW()</f>
        <v>23</v>
      </c>
      <c r="P23" s="23" t="s">
        <v>21</v>
      </c>
      <c r="Q23">
        <f>SUM(Assign!W$2:W$108)</f>
        <v>31090.976843198783</v>
      </c>
      <c r="R23" s="1">
        <f>SUMIF(Assign!$A$2:$A$108,"=1",Assign!W$2:W$108)</f>
        <v>2283.9055975311803</v>
      </c>
      <c r="S23" s="1">
        <f>SUMIF(Assign!$A$2:$A$108,"=2",Assign!W$2:W$108)</f>
        <v>470.00000000000006</v>
      </c>
      <c r="T23" s="1">
        <f>SUMIF(Assign!$A$2:$A$108,"=3",Assign!W$2:W$108)</f>
        <v>0</v>
      </c>
      <c r="U23" s="1">
        <f>SUMIF(Assign!$A$2:$A$108,"=4",Assign!W$2:W$108)</f>
        <v>0</v>
      </c>
      <c r="V23" s="1">
        <f>SUMIF(Assign!$A$2:$A$108,"=5",Assign!W$2:W$108)</f>
        <v>0</v>
      </c>
      <c r="W23" s="1">
        <f>SUMIF(Assign!$A$2:$A$108,"=6",Assign!W$2:W$108)</f>
        <v>0</v>
      </c>
      <c r="X23" s="1">
        <f>SUMIF(Assign!$A$2:$A$108,"=7",Assign!W$2:W$108)</f>
        <v>0</v>
      </c>
      <c r="Y23" s="1">
        <f>SUMIF(Assign!$A$2:$A$108,"=8",Assign!W$2:W$108)</f>
        <v>0</v>
      </c>
      <c r="Z23" s="1">
        <f>SUMIF(Assign!$A$2:$A$108,"=9",Assign!W$2:W$108)</f>
        <v>0</v>
      </c>
    </row>
    <row r="24" spans="3:26" ht="14.4" x14ac:dyDescent="0.3">
      <c r="C24" s="4"/>
      <c r="D24" s="5" t="s">
        <v>188</v>
      </c>
      <c r="E24" s="14">
        <f>IF(Q36&gt;0,Q39/Q36,$C$1)</f>
        <v>0.25928089887640449</v>
      </c>
      <c r="F24" s="14">
        <f t="shared" ref="F24:N24" si="17">IF(R36&gt;0,R39/R36,$C$1)</f>
        <v>0.24975736007764476</v>
      </c>
      <c r="G24" s="14">
        <f t="shared" si="17"/>
        <v>0.18072289156626506</v>
      </c>
      <c r="H24" s="14" t="str">
        <f t="shared" si="17"/>
        <v>-</v>
      </c>
      <c r="I24" s="14" t="str">
        <f t="shared" si="17"/>
        <v>-</v>
      </c>
      <c r="J24" s="14" t="str">
        <f t="shared" si="17"/>
        <v>-</v>
      </c>
      <c r="K24" s="14" t="str">
        <f t="shared" si="17"/>
        <v>-</v>
      </c>
      <c r="L24" s="14" t="str">
        <f t="shared" si="17"/>
        <v>-</v>
      </c>
      <c r="M24" s="14" t="str">
        <f t="shared" si="17"/>
        <v>-</v>
      </c>
      <c r="N24" s="14" t="str">
        <f t="shared" si="17"/>
        <v>-</v>
      </c>
      <c r="O24">
        <f>ROW()</f>
        <v>24</v>
      </c>
      <c r="P24" s="23" t="s">
        <v>22</v>
      </c>
      <c r="Q24">
        <f>SUM(Assign!X$2:X$108)</f>
        <v>1276.8636993075129</v>
      </c>
      <c r="R24" s="1">
        <f>SUMIF(Assign!$A$2:$A$108,"=1",Assign!X$2:X$108)</f>
        <v>119.73260073260073</v>
      </c>
      <c r="S24" s="1">
        <f>SUMIF(Assign!$A$2:$A$108,"=2",Assign!X$2:X$108)</f>
        <v>0</v>
      </c>
      <c r="T24" s="1">
        <f>SUMIF(Assign!$A$2:$A$108,"=3",Assign!X$2:X$108)</f>
        <v>0</v>
      </c>
      <c r="U24" s="1">
        <f>SUMIF(Assign!$A$2:$A$108,"=4",Assign!X$2:X$108)</f>
        <v>0</v>
      </c>
      <c r="V24" s="1">
        <f>SUMIF(Assign!$A$2:$A$108,"=5",Assign!X$2:X$108)</f>
        <v>0</v>
      </c>
      <c r="W24" s="1">
        <f>SUMIF(Assign!$A$2:$A$108,"=6",Assign!X$2:X$108)</f>
        <v>0</v>
      </c>
      <c r="X24" s="1">
        <f>SUMIF(Assign!$A$2:$A$108,"=7",Assign!X$2:X$108)</f>
        <v>0</v>
      </c>
      <c r="Y24" s="1">
        <f>SUMIF(Assign!$A$2:$A$108,"=8",Assign!X$2:X$108)</f>
        <v>0</v>
      </c>
      <c r="Z24" s="1">
        <f>SUMIF(Assign!$A$2:$A$108,"=9",Assign!X$2:X$108)</f>
        <v>0</v>
      </c>
    </row>
    <row r="25" spans="3:26" ht="14.4" x14ac:dyDescent="0.3">
      <c r="C25" s="21" t="s">
        <v>147</v>
      </c>
      <c r="D25" s="17" t="s">
        <v>148</v>
      </c>
      <c r="E25" s="12">
        <f>IF(Q27&gt;0,Q45/Q27,$C$1)</f>
        <v>0.42448209821493837</v>
      </c>
      <c r="F25" s="12">
        <f t="shared" ref="F25:N25" si="18">IF(R27&gt;0,R45/R27,$C$1)</f>
        <v>0.3976596181482242</v>
      </c>
      <c r="G25" s="12">
        <f t="shared" si="18"/>
        <v>0.46217494089834515</v>
      </c>
      <c r="H25" s="12" t="str">
        <f t="shared" si="18"/>
        <v>-</v>
      </c>
      <c r="I25" s="12" t="str">
        <f t="shared" si="18"/>
        <v>-</v>
      </c>
      <c r="J25" s="12" t="str">
        <f t="shared" si="18"/>
        <v>-</v>
      </c>
      <c r="K25" s="12" t="str">
        <f t="shared" si="18"/>
        <v>-</v>
      </c>
      <c r="L25" s="12" t="str">
        <f t="shared" si="18"/>
        <v>-</v>
      </c>
      <c r="M25" s="12" t="str">
        <f t="shared" si="18"/>
        <v>-</v>
      </c>
      <c r="N25" s="12" t="str">
        <f t="shared" si="18"/>
        <v>-</v>
      </c>
      <c r="O25">
        <f>ROW()</f>
        <v>25</v>
      </c>
      <c r="P25" s="23" t="s">
        <v>23</v>
      </c>
      <c r="Q25">
        <f>SUM(Assign!Y$2:Y$108)</f>
        <v>41012.115717341512</v>
      </c>
      <c r="R25" s="1">
        <f>SUMIF(Assign!$A$2:$A$108,"=1",Assign!Y$2:Y$108)</f>
        <v>2633.6744751412207</v>
      </c>
      <c r="S25" s="1">
        <f>SUMIF(Assign!$A$2:$A$108,"=2",Assign!Y$2:Y$108)</f>
        <v>380</v>
      </c>
      <c r="T25" s="1">
        <f>SUMIF(Assign!$A$2:$A$108,"=3",Assign!Y$2:Y$108)</f>
        <v>0</v>
      </c>
      <c r="U25" s="1">
        <f>SUMIF(Assign!$A$2:$A$108,"=4",Assign!Y$2:Y$108)</f>
        <v>0</v>
      </c>
      <c r="V25" s="1">
        <f>SUMIF(Assign!$A$2:$A$108,"=5",Assign!Y$2:Y$108)</f>
        <v>0</v>
      </c>
      <c r="W25" s="1">
        <f>SUMIF(Assign!$A$2:$A$108,"=6",Assign!Y$2:Y$108)</f>
        <v>0</v>
      </c>
      <c r="X25" s="1">
        <f>SUMIF(Assign!$A$2:$A$108,"=7",Assign!Y$2:Y$108)</f>
        <v>0</v>
      </c>
      <c r="Y25" s="1">
        <f>SUMIF(Assign!$A$2:$A$108,"=8",Assign!Y$2:Y$108)</f>
        <v>0</v>
      </c>
      <c r="Z25" s="1">
        <f>SUMIF(Assign!$A$2:$A$108,"=9",Assign!Y$2:Y$108)</f>
        <v>0</v>
      </c>
    </row>
    <row r="26" spans="3:26" ht="14.4" x14ac:dyDescent="0.3">
      <c r="C26" s="9"/>
      <c r="D26" s="10" t="s">
        <v>145</v>
      </c>
      <c r="E26" s="12">
        <f>IF(Q45&gt;0,Q46/Q45,$C$1)</f>
        <v>0.15302221456862408</v>
      </c>
      <c r="F26" s="12">
        <f t="shared" ref="F26:N26" si="19">IF(R45&gt;0,R46/R45,$C$1)</f>
        <v>0.17449664429530201</v>
      </c>
      <c r="G26" s="12">
        <f t="shared" si="19"/>
        <v>0.10741687979539642</v>
      </c>
      <c r="H26" s="12" t="str">
        <f t="shared" si="19"/>
        <v>-</v>
      </c>
      <c r="I26" s="12" t="str">
        <f t="shared" si="19"/>
        <v>-</v>
      </c>
      <c r="J26" s="12" t="str">
        <f t="shared" si="19"/>
        <v>-</v>
      </c>
      <c r="K26" s="12" t="str">
        <f t="shared" si="19"/>
        <v>-</v>
      </c>
      <c r="L26" s="12" t="str">
        <f t="shared" si="19"/>
        <v>-</v>
      </c>
      <c r="M26" s="12" t="str">
        <f t="shared" si="19"/>
        <v>-</v>
      </c>
      <c r="N26" s="12" t="str">
        <f t="shared" si="19"/>
        <v>-</v>
      </c>
      <c r="O26">
        <f>ROW()</f>
        <v>26</v>
      </c>
      <c r="P26" s="23" t="s">
        <v>24</v>
      </c>
      <c r="Q26">
        <f>SUM(Assign!Z$2:Z$108)</f>
        <v>1742.4350624320607</v>
      </c>
      <c r="R26" s="1">
        <f>SUMIF(Assign!$A$2:$A$108,"=1",Assign!Z$2:Z$108)</f>
        <v>88.064516129032256</v>
      </c>
      <c r="S26" s="1">
        <f>SUMIF(Assign!$A$2:$A$108,"=2",Assign!Z$2:Z$108)</f>
        <v>0</v>
      </c>
      <c r="T26" s="1">
        <f>SUMIF(Assign!$A$2:$A$108,"=3",Assign!Z$2:Z$108)</f>
        <v>0</v>
      </c>
      <c r="U26" s="1">
        <f>SUMIF(Assign!$A$2:$A$108,"=4",Assign!Z$2:Z$108)</f>
        <v>0</v>
      </c>
      <c r="V26" s="1">
        <f>SUMIF(Assign!$A$2:$A$108,"=5",Assign!Z$2:Z$108)</f>
        <v>0</v>
      </c>
      <c r="W26" s="1">
        <f>SUMIF(Assign!$A$2:$A$108,"=6",Assign!Z$2:Z$108)</f>
        <v>0</v>
      </c>
      <c r="X26" s="1">
        <f>SUMIF(Assign!$A$2:$A$108,"=7",Assign!Z$2:Z$108)</f>
        <v>0</v>
      </c>
      <c r="Y26" s="1">
        <f>SUMIF(Assign!$A$2:$A$108,"=8",Assign!Z$2:Z$108)</f>
        <v>0</v>
      </c>
      <c r="Z26" s="1">
        <f>SUMIF(Assign!$A$2:$A$108,"=9",Assign!Z$2:Z$108)</f>
        <v>0</v>
      </c>
    </row>
    <row r="27" spans="3:26" ht="14.4" x14ac:dyDescent="0.3">
      <c r="C27" s="9"/>
      <c r="D27" s="10" t="s">
        <v>146</v>
      </c>
      <c r="E27" s="12">
        <f>IF(Q45&gt;0,Q47/Q45,$C$1)</f>
        <v>0.38787670053383849</v>
      </c>
      <c r="F27" s="12">
        <f t="shared" ref="F27:N27" si="20">IF(R45&gt;0,R47/R45,$C$1)</f>
        <v>0.36654620547237998</v>
      </c>
      <c r="G27" s="12">
        <f t="shared" si="20"/>
        <v>0.2813299232736573</v>
      </c>
      <c r="H27" s="12" t="str">
        <f t="shared" si="20"/>
        <v>-</v>
      </c>
      <c r="I27" s="12" t="str">
        <f t="shared" si="20"/>
        <v>-</v>
      </c>
      <c r="J27" s="12" t="str">
        <f t="shared" si="20"/>
        <v>-</v>
      </c>
      <c r="K27" s="12" t="str">
        <f t="shared" si="20"/>
        <v>-</v>
      </c>
      <c r="L27" s="12" t="str">
        <f t="shared" si="20"/>
        <v>-</v>
      </c>
      <c r="M27" s="12" t="str">
        <f t="shared" si="20"/>
        <v>-</v>
      </c>
      <c r="N27" s="12" t="str">
        <f t="shared" si="20"/>
        <v>-</v>
      </c>
      <c r="O27">
        <f>ROW()</f>
        <v>27</v>
      </c>
      <c r="P27" s="23" t="s">
        <v>161</v>
      </c>
      <c r="Q27">
        <f>SUM(Assign!AA$2:AA$108)</f>
        <v>68401</v>
      </c>
      <c r="R27" s="1">
        <f>SUMIF(Assign!$A$2:$A$108,"=1",Assign!AA$2:AA$108)</f>
        <v>4871</v>
      </c>
      <c r="S27" s="1">
        <f>SUMIF(Assign!$A$2:$A$108,"=2",Assign!AA$2:AA$108)</f>
        <v>846</v>
      </c>
      <c r="T27" s="1">
        <f>SUMIF(Assign!$A$2:$A$108,"=3",Assign!AA$2:AA$108)</f>
        <v>0</v>
      </c>
      <c r="U27" s="1">
        <f>SUMIF(Assign!$A$2:$A$108,"=4",Assign!AA$2:AA$108)</f>
        <v>0</v>
      </c>
      <c r="V27" s="1">
        <f>SUMIF(Assign!$A$2:$A$108,"=5",Assign!AA$2:AA$108)</f>
        <v>0</v>
      </c>
      <c r="W27" s="1">
        <f>SUMIF(Assign!$A$2:$A$108,"=6",Assign!AA$2:AA$108)</f>
        <v>0</v>
      </c>
      <c r="X27" s="1">
        <f>SUMIF(Assign!$A$2:$A$108,"=7",Assign!AA$2:AA$108)</f>
        <v>0</v>
      </c>
      <c r="Y27" s="1">
        <f>SUMIF(Assign!$A$2:$A$108,"=8",Assign!AA$2:AA$108)</f>
        <v>0</v>
      </c>
      <c r="Z27" s="1">
        <f>SUMIF(Assign!$A$2:$A$108,"=9",Assign!AA$2:AA$108)</f>
        <v>0</v>
      </c>
    </row>
    <row r="28" spans="3:26" ht="14.4" x14ac:dyDescent="0.3">
      <c r="C28" s="4"/>
      <c r="D28" s="5" t="s">
        <v>188</v>
      </c>
      <c r="E28" s="14">
        <f>IF(Q45&gt;0,Q48/Q45,$C$1)</f>
        <v>0.32440158429481658</v>
      </c>
      <c r="F28" s="14">
        <f t="shared" ref="F28:N28" si="21">IF(R45&gt;0,R48/R45,$C$1)</f>
        <v>0.32318017552916883</v>
      </c>
      <c r="G28" s="14">
        <f t="shared" si="21"/>
        <v>0.23017902813299232</v>
      </c>
      <c r="H28" s="14" t="str">
        <f t="shared" si="21"/>
        <v>-</v>
      </c>
      <c r="I28" s="14" t="str">
        <f t="shared" si="21"/>
        <v>-</v>
      </c>
      <c r="J28" s="14" t="str">
        <f t="shared" si="21"/>
        <v>-</v>
      </c>
      <c r="K28" s="14" t="str">
        <f t="shared" si="21"/>
        <v>-</v>
      </c>
      <c r="L28" s="14" t="str">
        <f t="shared" si="21"/>
        <v>-</v>
      </c>
      <c r="M28" s="14" t="str">
        <f t="shared" si="21"/>
        <v>-</v>
      </c>
      <c r="N28" s="14" t="str">
        <f t="shared" si="21"/>
        <v>-</v>
      </c>
      <c r="O28">
        <f>ROW()</f>
        <v>28</v>
      </c>
      <c r="P28" s="23" t="s">
        <v>162</v>
      </c>
      <c r="Q28">
        <f>SUM(Assign!AB$2:AB$108)</f>
        <v>15336</v>
      </c>
      <c r="R28" s="1">
        <f>SUMIF(Assign!$A$2:$A$108,"=1",Assign!AB$2:AB$108)</f>
        <v>1256</v>
      </c>
      <c r="S28" s="1">
        <f>SUMIF(Assign!$A$2:$A$108,"=2",Assign!AB$2:AB$108)</f>
        <v>136</v>
      </c>
      <c r="T28" s="1">
        <f>SUMIF(Assign!$A$2:$A$108,"=3",Assign!AB$2:AB$108)</f>
        <v>0</v>
      </c>
      <c r="U28" s="1">
        <f>SUMIF(Assign!$A$2:$A$108,"=4",Assign!AB$2:AB$108)</f>
        <v>0</v>
      </c>
      <c r="V28" s="1">
        <f>SUMIF(Assign!$A$2:$A$108,"=5",Assign!AB$2:AB$108)</f>
        <v>0</v>
      </c>
      <c r="W28" s="1">
        <f>SUMIF(Assign!$A$2:$A$108,"=6",Assign!AB$2:AB$108)</f>
        <v>0</v>
      </c>
      <c r="X28" s="1">
        <f>SUMIF(Assign!$A$2:$A$108,"=7",Assign!AB$2:AB$108)</f>
        <v>0</v>
      </c>
      <c r="Y28" s="1">
        <f>SUMIF(Assign!$A$2:$A$108,"=8",Assign!AB$2:AB$108)</f>
        <v>0</v>
      </c>
      <c r="Z28" s="1">
        <f>SUMIF(Assign!$A$2:$A$108,"=9",Assign!AB$2:AB$108)</f>
        <v>0</v>
      </c>
    </row>
    <row r="29" spans="3:26" ht="14.4" x14ac:dyDescent="0.3">
      <c r="O29">
        <f>ROW()</f>
        <v>29</v>
      </c>
      <c r="P29" s="23" t="s">
        <v>163</v>
      </c>
      <c r="Q29">
        <f>SUM(Assign!AC$2:AC$108)</f>
        <v>24850</v>
      </c>
      <c r="R29" s="1">
        <f>SUMIF(Assign!$A$2:$A$108,"=1",Assign!AC$2:AC$108)</f>
        <v>1579</v>
      </c>
      <c r="S29" s="1">
        <f>SUMIF(Assign!$A$2:$A$108,"=2",Assign!AC$2:AC$108)</f>
        <v>253</v>
      </c>
      <c r="T29" s="1">
        <f>SUMIF(Assign!$A$2:$A$108,"=3",Assign!AC$2:AC$108)</f>
        <v>0</v>
      </c>
      <c r="U29" s="1">
        <f>SUMIF(Assign!$A$2:$A$108,"=4",Assign!AC$2:AC$108)</f>
        <v>0</v>
      </c>
      <c r="V29" s="1">
        <f>SUMIF(Assign!$A$2:$A$108,"=5",Assign!AC$2:AC$108)</f>
        <v>0</v>
      </c>
      <c r="W29" s="1">
        <f>SUMIF(Assign!$A$2:$A$108,"=6",Assign!AC$2:AC$108)</f>
        <v>0</v>
      </c>
      <c r="X29" s="1">
        <f>SUMIF(Assign!$A$2:$A$108,"=7",Assign!AC$2:AC$108)</f>
        <v>0</v>
      </c>
      <c r="Y29" s="1">
        <f>SUMIF(Assign!$A$2:$A$108,"=8",Assign!AC$2:AC$108)</f>
        <v>0</v>
      </c>
      <c r="Z29" s="1">
        <f>SUMIF(Assign!$A$2:$A$108,"=9",Assign!AC$2:AC$108)</f>
        <v>0</v>
      </c>
    </row>
    <row r="30" spans="3:26" ht="14.4" x14ac:dyDescent="0.3">
      <c r="D30" s="17" t="s">
        <v>190</v>
      </c>
      <c r="E30" s="33">
        <f>E3-SUM(F3:N3)</f>
        <v>156035</v>
      </c>
      <c r="O30">
        <f>ROW()</f>
        <v>30</v>
      </c>
      <c r="P30" s="23" t="s">
        <v>164</v>
      </c>
      <c r="Q30">
        <f>SUM(Assign!AD$2:AD$108)</f>
        <v>20025</v>
      </c>
      <c r="R30" s="1">
        <f>SUMIF(Assign!$A$2:$A$108,"=1",Assign!AD$2:AD$108)</f>
        <v>1294</v>
      </c>
      <c r="S30" s="1">
        <f>SUMIF(Assign!$A$2:$A$108,"=2",Assign!AD$2:AD$108)</f>
        <v>180</v>
      </c>
      <c r="T30" s="1">
        <f>SUMIF(Assign!$A$2:$A$108,"=3",Assign!AD$2:AD$108)</f>
        <v>0</v>
      </c>
      <c r="U30" s="1">
        <f>SUMIF(Assign!$A$2:$A$108,"=4",Assign!AD$2:AD$108)</f>
        <v>0</v>
      </c>
      <c r="V30" s="1">
        <f>SUMIF(Assign!$A$2:$A$108,"=5",Assign!AD$2:AD$108)</f>
        <v>0</v>
      </c>
      <c r="W30" s="1">
        <f>SUMIF(Assign!$A$2:$A$108,"=6",Assign!AD$2:AD$108)</f>
        <v>0</v>
      </c>
      <c r="X30" s="1">
        <f>SUMIF(Assign!$A$2:$A$108,"=7",Assign!AD$2:AD$108)</f>
        <v>0</v>
      </c>
      <c r="Y30" s="1">
        <f>SUMIF(Assign!$A$2:$A$108,"=8",Assign!AD$2:AD$108)</f>
        <v>0</v>
      </c>
      <c r="Z30" s="1">
        <f>SUMIF(Assign!$A$2:$A$108,"=9",Assign!AD$2:AD$108)</f>
        <v>0</v>
      </c>
    </row>
    <row r="31" spans="3:26" ht="14.4" x14ac:dyDescent="0.3">
      <c r="O31">
        <f>ROW()</f>
        <v>31</v>
      </c>
      <c r="P31" s="23" t="s">
        <v>165</v>
      </c>
      <c r="Q31">
        <f>SUM(Assign!AE$2:AE$108)</f>
        <v>1905</v>
      </c>
      <c r="R31" s="1">
        <f>SUMIF(Assign!$A$2:$A$108,"=1",Assign!AE$2:AE$108)</f>
        <v>120</v>
      </c>
      <c r="S31" s="1">
        <f>SUMIF(Assign!$A$2:$A$108,"=2",Assign!AE$2:AE$108)</f>
        <v>26</v>
      </c>
      <c r="T31" s="1">
        <f>SUMIF(Assign!$A$2:$A$108,"=3",Assign!AE$2:AE$108)</f>
        <v>0</v>
      </c>
      <c r="U31" s="1">
        <f>SUMIF(Assign!$A$2:$A$108,"=4",Assign!AE$2:AE$108)</f>
        <v>0</v>
      </c>
      <c r="V31" s="1">
        <f>SUMIF(Assign!$A$2:$A$108,"=5",Assign!AE$2:AE$108)</f>
        <v>0</v>
      </c>
      <c r="W31" s="1">
        <f>SUMIF(Assign!$A$2:$A$108,"=6",Assign!AE$2:AE$108)</f>
        <v>0</v>
      </c>
      <c r="X31" s="1">
        <f>SUMIF(Assign!$A$2:$A$108,"=7",Assign!AE$2:AE$108)</f>
        <v>0</v>
      </c>
      <c r="Y31" s="1">
        <f>SUMIF(Assign!$A$2:$A$108,"=8",Assign!AE$2:AE$108)</f>
        <v>0</v>
      </c>
      <c r="Z31" s="1">
        <f>SUMIF(Assign!$A$2:$A$108,"=9",Assign!AE$2:AE$108)</f>
        <v>0</v>
      </c>
    </row>
    <row r="32" spans="3:26" ht="14.4" x14ac:dyDescent="0.3">
      <c r="O32">
        <f>ROW()</f>
        <v>32</v>
      </c>
      <c r="P32" s="23" t="s">
        <v>166</v>
      </c>
      <c r="Q32">
        <f>SUM(Assign!AF$2:AF$108)</f>
        <v>1333</v>
      </c>
      <c r="R32" s="1">
        <f>SUMIF(Assign!$A$2:$A$108,"=1",Assign!AF$2:AF$108)</f>
        <v>54</v>
      </c>
      <c r="S32" s="1">
        <f>SUMIF(Assign!$A$2:$A$108,"=2",Assign!AF$2:AF$108)</f>
        <v>31</v>
      </c>
      <c r="T32" s="1">
        <f>SUMIF(Assign!$A$2:$A$108,"=3",Assign!AF$2:AF$108)</f>
        <v>0</v>
      </c>
      <c r="U32" s="1">
        <f>SUMIF(Assign!$A$2:$A$108,"=4",Assign!AF$2:AF$108)</f>
        <v>0</v>
      </c>
      <c r="V32" s="1">
        <f>SUMIF(Assign!$A$2:$A$108,"=5",Assign!AF$2:AF$108)</f>
        <v>0</v>
      </c>
      <c r="W32" s="1">
        <f>SUMIF(Assign!$A$2:$A$108,"=6",Assign!AF$2:AF$108)</f>
        <v>0</v>
      </c>
      <c r="X32" s="1">
        <f>SUMIF(Assign!$A$2:$A$108,"=7",Assign!AF$2:AF$108)</f>
        <v>0</v>
      </c>
      <c r="Y32" s="1">
        <f>SUMIF(Assign!$A$2:$A$108,"=8",Assign!AF$2:AF$108)</f>
        <v>0</v>
      </c>
      <c r="Z32" s="1">
        <f>SUMIF(Assign!$A$2:$A$108,"=9",Assign!AF$2:AF$108)</f>
        <v>0</v>
      </c>
    </row>
    <row r="33" spans="15:26" ht="14.4" x14ac:dyDescent="0.3">
      <c r="O33">
        <f>ROW()</f>
        <v>33</v>
      </c>
      <c r="P33" s="23" t="s">
        <v>167</v>
      </c>
      <c r="Q33">
        <f>SUM(Assign!AG$2:AG$108)</f>
        <v>400</v>
      </c>
      <c r="R33" s="1">
        <f>SUMIF(Assign!$A$2:$A$108,"=1",Assign!AG$2:AG$108)</f>
        <v>22</v>
      </c>
      <c r="S33" s="1">
        <f>SUMIF(Assign!$A$2:$A$108,"=2",Assign!AG$2:AG$108)</f>
        <v>4</v>
      </c>
      <c r="T33" s="1">
        <f>SUMIF(Assign!$A$2:$A$108,"=3",Assign!AG$2:AG$108)</f>
        <v>0</v>
      </c>
      <c r="U33" s="1">
        <f>SUMIF(Assign!$A$2:$A$108,"=4",Assign!AG$2:AG$108)</f>
        <v>0</v>
      </c>
      <c r="V33" s="1">
        <f>SUMIF(Assign!$A$2:$A$108,"=5",Assign!AG$2:AG$108)</f>
        <v>0</v>
      </c>
      <c r="W33" s="1">
        <f>SUMIF(Assign!$A$2:$A$108,"=6",Assign!AG$2:AG$108)</f>
        <v>0</v>
      </c>
      <c r="X33" s="1">
        <f>SUMIF(Assign!$A$2:$A$108,"=7",Assign!AG$2:AG$108)</f>
        <v>0</v>
      </c>
      <c r="Y33" s="1">
        <f>SUMIF(Assign!$A$2:$A$108,"=8",Assign!AG$2:AG$108)</f>
        <v>0</v>
      </c>
      <c r="Z33" s="1">
        <f>SUMIF(Assign!$A$2:$A$108,"=9",Assign!AG$2:AG$108)</f>
        <v>0</v>
      </c>
    </row>
    <row r="34" spans="15:26" ht="14.4" x14ac:dyDescent="0.3">
      <c r="O34">
        <f>ROW()</f>
        <v>34</v>
      </c>
      <c r="P34" s="23" t="s">
        <v>168</v>
      </c>
      <c r="Q34">
        <f>SUM(Assign!AH$2:AH$108)</f>
        <v>838</v>
      </c>
      <c r="R34" s="1">
        <f>SUMIF(Assign!$A$2:$A$108,"=1",Assign!AH$2:AH$108)</f>
        <v>67</v>
      </c>
      <c r="S34" s="1">
        <f>SUMIF(Assign!$A$2:$A$108,"=2",Assign!AH$2:AH$108)</f>
        <v>10</v>
      </c>
      <c r="T34" s="1">
        <f>SUMIF(Assign!$A$2:$A$108,"=3",Assign!AH$2:AH$108)</f>
        <v>0</v>
      </c>
      <c r="U34" s="1">
        <f>SUMIF(Assign!$A$2:$A$108,"=4",Assign!AH$2:AH$108)</f>
        <v>0</v>
      </c>
      <c r="V34" s="1">
        <f>SUMIF(Assign!$A$2:$A$108,"=5",Assign!AH$2:AH$108)</f>
        <v>0</v>
      </c>
      <c r="W34" s="1">
        <f>SUMIF(Assign!$A$2:$A$108,"=6",Assign!AH$2:AH$108)</f>
        <v>0</v>
      </c>
      <c r="X34" s="1">
        <f>SUMIF(Assign!$A$2:$A$108,"=7",Assign!AH$2:AH$108)</f>
        <v>0</v>
      </c>
      <c r="Y34" s="1">
        <f>SUMIF(Assign!$A$2:$A$108,"=8",Assign!AH$2:AH$108)</f>
        <v>0</v>
      </c>
      <c r="Z34" s="1">
        <f>SUMIF(Assign!$A$2:$A$108,"=9",Assign!AH$2:AH$108)</f>
        <v>0</v>
      </c>
    </row>
    <row r="35" spans="15:26" ht="14.4" x14ac:dyDescent="0.3">
      <c r="O35">
        <f>ROW()</f>
        <v>35</v>
      </c>
      <c r="P35" s="23" t="s">
        <v>169</v>
      </c>
      <c r="Q35">
        <f>SUM(Assign!AI$2:AI$108)</f>
        <v>349</v>
      </c>
      <c r="R35" s="1">
        <f>SUMIF(Assign!$A$2:$A$108,"=1",Assign!AI$2:AI$108)</f>
        <v>22</v>
      </c>
      <c r="S35" s="1">
        <f>SUMIF(Assign!$A$2:$A$108,"=2",Assign!AI$2:AI$108)</f>
        <v>2</v>
      </c>
      <c r="T35" s="1">
        <f>SUMIF(Assign!$A$2:$A$108,"=3",Assign!AI$2:AI$108)</f>
        <v>0</v>
      </c>
      <c r="U35" s="1">
        <f>SUMIF(Assign!$A$2:$A$108,"=4",Assign!AI$2:AI$108)</f>
        <v>0</v>
      </c>
      <c r="V35" s="1">
        <f>SUMIF(Assign!$A$2:$A$108,"=5",Assign!AI$2:AI$108)</f>
        <v>0</v>
      </c>
      <c r="W35" s="1">
        <f>SUMIF(Assign!$A$2:$A$108,"=6",Assign!AI$2:AI$108)</f>
        <v>0</v>
      </c>
      <c r="X35" s="1">
        <f>SUMIF(Assign!$A$2:$A$108,"=7",Assign!AI$2:AI$108)</f>
        <v>0</v>
      </c>
      <c r="Y35" s="1">
        <f>SUMIF(Assign!$A$2:$A$108,"=8",Assign!AI$2:AI$108)</f>
        <v>0</v>
      </c>
      <c r="Z35" s="1">
        <f>SUMIF(Assign!$A$2:$A$108,"=9",Assign!AI$2:AI$108)</f>
        <v>0</v>
      </c>
    </row>
    <row r="36" spans="15:26" ht="14.4" x14ac:dyDescent="0.3">
      <c r="O36">
        <f>ROW()</f>
        <v>36</v>
      </c>
      <c r="P36" s="23" t="s">
        <v>170</v>
      </c>
      <c r="Q36">
        <f>SUM(Assign!AJ$2:AJ$108)</f>
        <v>44500</v>
      </c>
      <c r="R36" s="1">
        <f>SUMIF(Assign!$A$2:$A$108,"=1",Assign!AJ$2:AJ$108)</f>
        <v>3091</v>
      </c>
      <c r="S36" s="1">
        <f>SUMIF(Assign!$A$2:$A$108,"=2",Assign!AJ$2:AJ$108)</f>
        <v>581</v>
      </c>
      <c r="T36" s="1">
        <f>SUMIF(Assign!$A$2:$A$108,"=3",Assign!AJ$2:AJ$108)</f>
        <v>0</v>
      </c>
      <c r="U36" s="1">
        <f>SUMIF(Assign!$A$2:$A$108,"=4",Assign!AJ$2:AJ$108)</f>
        <v>0</v>
      </c>
      <c r="V36" s="1">
        <f>SUMIF(Assign!$A$2:$A$108,"=5",Assign!AJ$2:AJ$108)</f>
        <v>0</v>
      </c>
      <c r="W36" s="1">
        <f>SUMIF(Assign!$A$2:$A$108,"=6",Assign!AJ$2:AJ$108)</f>
        <v>0</v>
      </c>
      <c r="X36" s="1">
        <f>SUMIF(Assign!$A$2:$A$108,"=7",Assign!AJ$2:AJ$108)</f>
        <v>0</v>
      </c>
      <c r="Y36" s="1">
        <f>SUMIF(Assign!$A$2:$A$108,"=8",Assign!AJ$2:AJ$108)</f>
        <v>0</v>
      </c>
      <c r="Z36" s="1">
        <f>SUMIF(Assign!$A$2:$A$108,"=9",Assign!AJ$2:AJ$108)</f>
        <v>0</v>
      </c>
    </row>
    <row r="37" spans="15:26" ht="14.4" x14ac:dyDescent="0.3">
      <c r="O37">
        <f>ROW()</f>
        <v>37</v>
      </c>
      <c r="P37" s="23" t="s">
        <v>171</v>
      </c>
      <c r="Q37">
        <f>SUM(Assign!AK$2:AK$108)</f>
        <v>9054</v>
      </c>
      <c r="R37" s="1">
        <f>SUMIF(Assign!$A$2:$A$108,"=1",Assign!AK$2:AK$108)</f>
        <v>699</v>
      </c>
      <c r="S37" s="1">
        <f>SUMIF(Assign!$A$2:$A$108,"=2",Assign!AK$2:AK$108)</f>
        <v>80</v>
      </c>
      <c r="T37" s="1">
        <f>SUMIF(Assign!$A$2:$A$108,"=3",Assign!AK$2:AK$108)</f>
        <v>0</v>
      </c>
      <c r="U37" s="1">
        <f>SUMIF(Assign!$A$2:$A$108,"=4",Assign!AK$2:AK$108)</f>
        <v>0</v>
      </c>
      <c r="V37" s="1">
        <f>SUMIF(Assign!$A$2:$A$108,"=5",Assign!AK$2:AK$108)</f>
        <v>0</v>
      </c>
      <c r="W37" s="1">
        <f>SUMIF(Assign!$A$2:$A$108,"=6",Assign!AK$2:AK$108)</f>
        <v>0</v>
      </c>
      <c r="X37" s="1">
        <f>SUMIF(Assign!$A$2:$A$108,"=7",Assign!AK$2:AK$108)</f>
        <v>0</v>
      </c>
      <c r="Y37" s="1">
        <f>SUMIF(Assign!$A$2:$A$108,"=8",Assign!AK$2:AK$108)</f>
        <v>0</v>
      </c>
      <c r="Z37" s="1">
        <f>SUMIF(Assign!$A$2:$A$108,"=9",Assign!AK$2:AK$108)</f>
        <v>0</v>
      </c>
    </row>
    <row r="38" spans="15:26" ht="14.4" x14ac:dyDescent="0.3">
      <c r="O38">
        <f>ROW()</f>
        <v>38</v>
      </c>
      <c r="P38" s="23" t="s">
        <v>172</v>
      </c>
      <c r="Q38">
        <f>SUM(Assign!AL$2:AL$108)</f>
        <v>14407</v>
      </c>
      <c r="R38" s="1">
        <f>SUMIF(Assign!$A$2:$A$108,"=1",Assign!AL$2:AL$108)</f>
        <v>952</v>
      </c>
      <c r="S38" s="1">
        <f>SUMIF(Assign!$A$2:$A$108,"=2",Assign!AL$2:AL$108)</f>
        <v>144</v>
      </c>
      <c r="T38" s="1">
        <f>SUMIF(Assign!$A$2:$A$108,"=3",Assign!AL$2:AL$108)</f>
        <v>0</v>
      </c>
      <c r="U38" s="1">
        <f>SUMIF(Assign!$A$2:$A$108,"=4",Assign!AL$2:AL$108)</f>
        <v>0</v>
      </c>
      <c r="V38" s="1">
        <f>SUMIF(Assign!$A$2:$A$108,"=5",Assign!AL$2:AL$108)</f>
        <v>0</v>
      </c>
      <c r="W38" s="1">
        <f>SUMIF(Assign!$A$2:$A$108,"=6",Assign!AL$2:AL$108)</f>
        <v>0</v>
      </c>
      <c r="X38" s="1">
        <f>SUMIF(Assign!$A$2:$A$108,"=7",Assign!AL$2:AL$108)</f>
        <v>0</v>
      </c>
      <c r="Y38" s="1">
        <f>SUMIF(Assign!$A$2:$A$108,"=8",Assign!AL$2:AL$108)</f>
        <v>0</v>
      </c>
      <c r="Z38" s="1">
        <f>SUMIF(Assign!$A$2:$A$108,"=9",Assign!AL$2:AL$108)</f>
        <v>0</v>
      </c>
    </row>
    <row r="39" spans="15:26" ht="14.4" x14ac:dyDescent="0.3">
      <c r="O39">
        <f>ROW()</f>
        <v>39</v>
      </c>
      <c r="P39" s="23" t="s">
        <v>173</v>
      </c>
      <c r="Q39">
        <f>SUM(Assign!AM$2:AM$108)</f>
        <v>11538</v>
      </c>
      <c r="R39" s="1">
        <f>SUMIF(Assign!$A$2:$A$108,"=1",Assign!AM$2:AM$108)</f>
        <v>772</v>
      </c>
      <c r="S39" s="1">
        <f>SUMIF(Assign!$A$2:$A$108,"=2",Assign!AM$2:AM$108)</f>
        <v>105</v>
      </c>
      <c r="T39" s="1">
        <f>SUMIF(Assign!$A$2:$A$108,"=3",Assign!AM$2:AM$108)</f>
        <v>0</v>
      </c>
      <c r="U39" s="1">
        <f>SUMIF(Assign!$A$2:$A$108,"=4",Assign!AM$2:AM$108)</f>
        <v>0</v>
      </c>
      <c r="V39" s="1">
        <f>SUMIF(Assign!$A$2:$A$108,"=5",Assign!AM$2:AM$108)</f>
        <v>0</v>
      </c>
      <c r="W39" s="1">
        <f>SUMIF(Assign!$A$2:$A$108,"=6",Assign!AM$2:AM$108)</f>
        <v>0</v>
      </c>
      <c r="X39" s="1">
        <f>SUMIF(Assign!$A$2:$A$108,"=7",Assign!AM$2:AM$108)</f>
        <v>0</v>
      </c>
      <c r="Y39" s="1">
        <f>SUMIF(Assign!$A$2:$A$108,"=8",Assign!AM$2:AM$108)</f>
        <v>0</v>
      </c>
      <c r="Z39" s="1">
        <f>SUMIF(Assign!$A$2:$A$108,"=9",Assign!AM$2:AM$108)</f>
        <v>0</v>
      </c>
    </row>
    <row r="40" spans="15:26" ht="14.4" x14ac:dyDescent="0.3">
      <c r="O40">
        <f>ROW()</f>
        <v>40</v>
      </c>
      <c r="P40" s="23" t="s">
        <v>174</v>
      </c>
      <c r="Q40">
        <f>SUM(Assign!AN$2:AN$108)</f>
        <v>1115</v>
      </c>
      <c r="R40" s="1">
        <f>SUMIF(Assign!$A$2:$A$108,"=1",Assign!AN$2:AN$108)</f>
        <v>82</v>
      </c>
      <c r="S40" s="1">
        <f>SUMIF(Assign!$A$2:$A$108,"=2",Assign!AN$2:AN$108)</f>
        <v>13</v>
      </c>
      <c r="T40" s="1">
        <f>SUMIF(Assign!$A$2:$A$108,"=3",Assign!AN$2:AN$108)</f>
        <v>0</v>
      </c>
      <c r="U40" s="1">
        <f>SUMIF(Assign!$A$2:$A$108,"=4",Assign!AN$2:AN$108)</f>
        <v>0</v>
      </c>
      <c r="V40" s="1">
        <f>SUMIF(Assign!$A$2:$A$108,"=5",Assign!AN$2:AN$108)</f>
        <v>0</v>
      </c>
      <c r="W40" s="1">
        <f>SUMIF(Assign!$A$2:$A$108,"=6",Assign!AN$2:AN$108)</f>
        <v>0</v>
      </c>
      <c r="X40" s="1">
        <f>SUMIF(Assign!$A$2:$A$108,"=7",Assign!AN$2:AN$108)</f>
        <v>0</v>
      </c>
      <c r="Y40" s="1">
        <f>SUMIF(Assign!$A$2:$A$108,"=8",Assign!AN$2:AN$108)</f>
        <v>0</v>
      </c>
      <c r="Z40" s="1">
        <f>SUMIF(Assign!$A$2:$A$108,"=9",Assign!AN$2:AN$108)</f>
        <v>0</v>
      </c>
    </row>
    <row r="41" spans="15:26" ht="14.4" x14ac:dyDescent="0.3">
      <c r="O41">
        <f>ROW()</f>
        <v>41</v>
      </c>
      <c r="P41" s="23" t="s">
        <v>175</v>
      </c>
      <c r="Q41">
        <f>SUM(Assign!AO$2:AO$108)</f>
        <v>738</v>
      </c>
      <c r="R41" s="1">
        <f>SUMIF(Assign!$A$2:$A$108,"=1",Assign!AO$2:AO$108)</f>
        <v>33</v>
      </c>
      <c r="S41" s="1">
        <f>SUMIF(Assign!$A$2:$A$108,"=2",Assign!AO$2:AO$108)</f>
        <v>17</v>
      </c>
      <c r="T41" s="1">
        <f>SUMIF(Assign!$A$2:$A$108,"=3",Assign!AO$2:AO$108)</f>
        <v>0</v>
      </c>
      <c r="U41" s="1">
        <f>SUMIF(Assign!$A$2:$A$108,"=4",Assign!AO$2:AO$108)</f>
        <v>0</v>
      </c>
      <c r="V41" s="1">
        <f>SUMIF(Assign!$A$2:$A$108,"=5",Assign!AO$2:AO$108)</f>
        <v>0</v>
      </c>
      <c r="W41" s="1">
        <f>SUMIF(Assign!$A$2:$A$108,"=6",Assign!AO$2:AO$108)</f>
        <v>0</v>
      </c>
      <c r="X41" s="1">
        <f>SUMIF(Assign!$A$2:$A$108,"=7",Assign!AO$2:AO$108)</f>
        <v>0</v>
      </c>
      <c r="Y41" s="1">
        <f>SUMIF(Assign!$A$2:$A$108,"=8",Assign!AO$2:AO$108)</f>
        <v>0</v>
      </c>
      <c r="Z41" s="1">
        <f>SUMIF(Assign!$A$2:$A$108,"=9",Assign!AO$2:AO$108)</f>
        <v>0</v>
      </c>
    </row>
    <row r="42" spans="15:26" ht="14.4" x14ac:dyDescent="0.3">
      <c r="O42">
        <f>ROW()</f>
        <v>42</v>
      </c>
      <c r="P42" s="23" t="s">
        <v>176</v>
      </c>
      <c r="Q42">
        <f>SUM(Assign!AP$2:AP$108)</f>
        <v>303</v>
      </c>
      <c r="R42" s="1">
        <f>SUMIF(Assign!$A$2:$A$108,"=1",Assign!AP$2:AP$108)</f>
        <v>16</v>
      </c>
      <c r="S42" s="1">
        <f>SUMIF(Assign!$A$2:$A$108,"=2",Assign!AP$2:AP$108)</f>
        <v>1</v>
      </c>
      <c r="T42" s="1">
        <f>SUMIF(Assign!$A$2:$A$108,"=3",Assign!AP$2:AP$108)</f>
        <v>0</v>
      </c>
      <c r="U42" s="1">
        <f>SUMIF(Assign!$A$2:$A$108,"=4",Assign!AP$2:AP$108)</f>
        <v>0</v>
      </c>
      <c r="V42" s="1">
        <f>SUMIF(Assign!$A$2:$A$108,"=5",Assign!AP$2:AP$108)</f>
        <v>0</v>
      </c>
      <c r="W42" s="1">
        <f>SUMIF(Assign!$A$2:$A$108,"=6",Assign!AP$2:AP$108)</f>
        <v>0</v>
      </c>
      <c r="X42" s="1">
        <f>SUMIF(Assign!$A$2:$A$108,"=7",Assign!AP$2:AP$108)</f>
        <v>0</v>
      </c>
      <c r="Y42" s="1">
        <f>SUMIF(Assign!$A$2:$A$108,"=8",Assign!AP$2:AP$108)</f>
        <v>0</v>
      </c>
      <c r="Z42" s="1">
        <f>SUMIF(Assign!$A$2:$A$108,"=9",Assign!AP$2:AP$108)</f>
        <v>0</v>
      </c>
    </row>
    <row r="43" spans="15:26" ht="14.4" x14ac:dyDescent="0.3">
      <c r="O43">
        <f>ROW()</f>
        <v>43</v>
      </c>
      <c r="P43" s="23" t="s">
        <v>177</v>
      </c>
      <c r="Q43">
        <f>SUM(Assign!AQ$2:AQ$108)</f>
        <v>511</v>
      </c>
      <c r="R43" s="1">
        <f>SUMIF(Assign!$A$2:$A$108,"=1",Assign!AQ$2:AQ$108)</f>
        <v>35</v>
      </c>
      <c r="S43" s="1">
        <f>SUMIF(Assign!$A$2:$A$108,"=2",Assign!AQ$2:AQ$108)</f>
        <v>7</v>
      </c>
      <c r="T43" s="1">
        <f>SUMIF(Assign!$A$2:$A$108,"=3",Assign!AQ$2:AQ$108)</f>
        <v>0</v>
      </c>
      <c r="U43" s="1">
        <f>SUMIF(Assign!$A$2:$A$108,"=4",Assign!AQ$2:AQ$108)</f>
        <v>0</v>
      </c>
      <c r="V43" s="1">
        <f>SUMIF(Assign!$A$2:$A$108,"=5",Assign!AQ$2:AQ$108)</f>
        <v>0</v>
      </c>
      <c r="W43" s="1">
        <f>SUMIF(Assign!$A$2:$A$108,"=6",Assign!AQ$2:AQ$108)</f>
        <v>0</v>
      </c>
      <c r="X43" s="1">
        <f>SUMIF(Assign!$A$2:$A$108,"=7",Assign!AQ$2:AQ$108)</f>
        <v>0</v>
      </c>
      <c r="Y43" s="1">
        <f>SUMIF(Assign!$A$2:$A$108,"=8",Assign!AQ$2:AQ$108)</f>
        <v>0</v>
      </c>
      <c r="Z43" s="1">
        <f>SUMIF(Assign!$A$2:$A$108,"=9",Assign!AQ$2:AQ$108)</f>
        <v>0</v>
      </c>
    </row>
    <row r="44" spans="15:26" ht="14.4" x14ac:dyDescent="0.3">
      <c r="O44">
        <f>ROW()</f>
        <v>44</v>
      </c>
      <c r="P44" s="23" t="s">
        <v>178</v>
      </c>
      <c r="Q44">
        <f>SUM(Assign!AR$2:AR$108)</f>
        <v>202</v>
      </c>
      <c r="R44" s="1">
        <f>SUMIF(Assign!$A$2:$A$108,"=1",Assign!AR$2:AR$108)</f>
        <v>14</v>
      </c>
      <c r="S44" s="1">
        <f>SUMIF(Assign!$A$2:$A$108,"=2",Assign!AR$2:AR$108)</f>
        <v>1</v>
      </c>
      <c r="T44" s="1">
        <f>SUMIF(Assign!$A$2:$A$108,"=3",Assign!AR$2:AR$108)</f>
        <v>0</v>
      </c>
      <c r="U44" s="1">
        <f>SUMIF(Assign!$A$2:$A$108,"=4",Assign!AR$2:AR$108)</f>
        <v>0</v>
      </c>
      <c r="V44" s="1">
        <f>SUMIF(Assign!$A$2:$A$108,"=5",Assign!AR$2:AR$108)</f>
        <v>0</v>
      </c>
      <c r="W44" s="1">
        <f>SUMIF(Assign!$A$2:$A$108,"=6",Assign!AR$2:AR$108)</f>
        <v>0</v>
      </c>
      <c r="X44" s="1">
        <f>SUMIF(Assign!$A$2:$A$108,"=7",Assign!AR$2:AR$108)</f>
        <v>0</v>
      </c>
      <c r="Y44" s="1">
        <f>SUMIF(Assign!$A$2:$A$108,"=8",Assign!AR$2:AR$108)</f>
        <v>0</v>
      </c>
      <c r="Z44" s="1">
        <f>SUMIF(Assign!$A$2:$A$108,"=9",Assign!AR$2:AR$108)</f>
        <v>0</v>
      </c>
    </row>
    <row r="45" spans="15:26" ht="14.4" x14ac:dyDescent="0.3">
      <c r="O45">
        <f>ROW()</f>
        <v>45</v>
      </c>
      <c r="P45" s="23" t="s">
        <v>179</v>
      </c>
      <c r="Q45">
        <f>SUM(Assign!AS$2:AS$108)</f>
        <v>29035</v>
      </c>
      <c r="R45" s="1">
        <f>SUMIF(Assign!$A$2:$A$108,"=1",Assign!AS$2:AS$108)</f>
        <v>1937</v>
      </c>
      <c r="S45" s="1">
        <f>SUMIF(Assign!$A$2:$A$108,"=2",Assign!AS$2:AS$108)</f>
        <v>391</v>
      </c>
      <c r="T45" s="1">
        <f>SUMIF(Assign!$A$2:$A$108,"=3",Assign!AS$2:AS$108)</f>
        <v>0</v>
      </c>
      <c r="U45" s="1">
        <f>SUMIF(Assign!$A$2:$A$108,"=4",Assign!AS$2:AS$108)</f>
        <v>0</v>
      </c>
      <c r="V45" s="1">
        <f>SUMIF(Assign!$A$2:$A$108,"=5",Assign!AS$2:AS$108)</f>
        <v>0</v>
      </c>
      <c r="W45" s="1">
        <f>SUMIF(Assign!$A$2:$A$108,"=6",Assign!AS$2:AS$108)</f>
        <v>0</v>
      </c>
      <c r="X45" s="1">
        <f>SUMIF(Assign!$A$2:$A$108,"=7",Assign!AS$2:AS$108)</f>
        <v>0</v>
      </c>
      <c r="Y45" s="1">
        <f>SUMIF(Assign!$A$2:$A$108,"=8",Assign!AS$2:AS$108)</f>
        <v>0</v>
      </c>
      <c r="Z45" s="1">
        <f>SUMIF(Assign!$A$2:$A$108,"=9",Assign!AS$2:AS$108)</f>
        <v>0</v>
      </c>
    </row>
    <row r="46" spans="15:26" ht="14.4" x14ac:dyDescent="0.3">
      <c r="O46">
        <f>ROW()</f>
        <v>46</v>
      </c>
      <c r="P46" s="23" t="s">
        <v>180</v>
      </c>
      <c r="Q46">
        <f>SUM(Assign!AT$2:AT$108)</f>
        <v>4443</v>
      </c>
      <c r="R46" s="1">
        <f>SUMIF(Assign!$A$2:$A$108,"=1",Assign!AT$2:AT$108)</f>
        <v>338</v>
      </c>
      <c r="S46" s="1">
        <f>SUMIF(Assign!$A$2:$A$108,"=2",Assign!AT$2:AT$108)</f>
        <v>42</v>
      </c>
      <c r="T46" s="1">
        <f>SUMIF(Assign!$A$2:$A$108,"=3",Assign!AT$2:AT$108)</f>
        <v>0</v>
      </c>
      <c r="U46" s="1">
        <f>SUMIF(Assign!$A$2:$A$108,"=4",Assign!AT$2:AT$108)</f>
        <v>0</v>
      </c>
      <c r="V46" s="1">
        <f>SUMIF(Assign!$A$2:$A$108,"=5",Assign!AT$2:AT$108)</f>
        <v>0</v>
      </c>
      <c r="W46" s="1">
        <f>SUMIF(Assign!$A$2:$A$108,"=6",Assign!AT$2:AT$108)</f>
        <v>0</v>
      </c>
      <c r="X46" s="1">
        <f>SUMIF(Assign!$A$2:$A$108,"=7",Assign!AT$2:AT$108)</f>
        <v>0</v>
      </c>
      <c r="Y46" s="1">
        <f>SUMIF(Assign!$A$2:$A$108,"=8",Assign!AT$2:AT$108)</f>
        <v>0</v>
      </c>
      <c r="Z46" s="1">
        <f>SUMIF(Assign!$A$2:$A$108,"=9",Assign!AT$2:AT$108)</f>
        <v>0</v>
      </c>
    </row>
    <row r="47" spans="15:26" ht="14.4" x14ac:dyDescent="0.3">
      <c r="O47">
        <f>ROW()</f>
        <v>47</v>
      </c>
      <c r="P47" s="23" t="s">
        <v>181</v>
      </c>
      <c r="Q47">
        <f>SUM(Assign!AU$2:AU$108)</f>
        <v>11262</v>
      </c>
      <c r="R47" s="1">
        <f>SUMIF(Assign!$A$2:$A$108,"=1",Assign!AU$2:AU$108)</f>
        <v>710</v>
      </c>
      <c r="S47" s="1">
        <f>SUMIF(Assign!$A$2:$A$108,"=2",Assign!AU$2:AU$108)</f>
        <v>110</v>
      </c>
      <c r="T47" s="1">
        <f>SUMIF(Assign!$A$2:$A$108,"=3",Assign!AU$2:AU$108)</f>
        <v>0</v>
      </c>
      <c r="U47" s="1">
        <f>SUMIF(Assign!$A$2:$A$108,"=4",Assign!AU$2:AU$108)</f>
        <v>0</v>
      </c>
      <c r="V47" s="1">
        <f>SUMIF(Assign!$A$2:$A$108,"=5",Assign!AU$2:AU$108)</f>
        <v>0</v>
      </c>
      <c r="W47" s="1">
        <f>SUMIF(Assign!$A$2:$A$108,"=6",Assign!AU$2:AU$108)</f>
        <v>0</v>
      </c>
      <c r="X47" s="1">
        <f>SUMIF(Assign!$A$2:$A$108,"=7",Assign!AU$2:AU$108)</f>
        <v>0</v>
      </c>
      <c r="Y47" s="1">
        <f>SUMIF(Assign!$A$2:$A$108,"=8",Assign!AU$2:AU$108)</f>
        <v>0</v>
      </c>
      <c r="Z47" s="1">
        <f>SUMIF(Assign!$A$2:$A$108,"=9",Assign!AU$2:AU$108)</f>
        <v>0</v>
      </c>
    </row>
    <row r="48" spans="15:26" ht="14.4" x14ac:dyDescent="0.3">
      <c r="O48">
        <f>ROW()</f>
        <v>48</v>
      </c>
      <c r="P48" s="23" t="s">
        <v>182</v>
      </c>
      <c r="Q48">
        <f>SUM(Assign!AV$2:AV$108)</f>
        <v>9419</v>
      </c>
      <c r="R48" s="1">
        <f>SUMIF(Assign!$A$2:$A$108,"=1",Assign!AV$2:AV$108)</f>
        <v>626</v>
      </c>
      <c r="S48" s="1">
        <f>SUMIF(Assign!$A$2:$A$108,"=2",Assign!AV$2:AV$108)</f>
        <v>90</v>
      </c>
      <c r="T48" s="1">
        <f>SUMIF(Assign!$A$2:$A$108,"=3",Assign!AV$2:AV$108)</f>
        <v>0</v>
      </c>
      <c r="U48" s="1">
        <f>SUMIF(Assign!$A$2:$A$108,"=4",Assign!AV$2:AV$108)</f>
        <v>0</v>
      </c>
      <c r="V48" s="1">
        <f>SUMIF(Assign!$A$2:$A$108,"=5",Assign!AV$2:AV$108)</f>
        <v>0</v>
      </c>
      <c r="W48" s="1">
        <f>SUMIF(Assign!$A$2:$A$108,"=6",Assign!AV$2:AV$108)</f>
        <v>0</v>
      </c>
      <c r="X48" s="1">
        <f>SUMIF(Assign!$A$2:$A$108,"=7",Assign!AV$2:AV$108)</f>
        <v>0</v>
      </c>
      <c r="Y48" s="1">
        <f>SUMIF(Assign!$A$2:$A$108,"=8",Assign!AV$2:AV$108)</f>
        <v>0</v>
      </c>
      <c r="Z48" s="1">
        <f>SUMIF(Assign!$A$2:$A$108,"=9",Assign!AV$2:AV$108)</f>
        <v>0</v>
      </c>
    </row>
    <row r="49" spans="15:26" ht="14.4" x14ac:dyDescent="0.3">
      <c r="O49">
        <f>ROW()</f>
        <v>49</v>
      </c>
      <c r="P49" s="23" t="s">
        <v>183</v>
      </c>
      <c r="Q49">
        <f>SUM(Assign!AW$2:AW$108)</f>
        <v>824</v>
      </c>
      <c r="R49" s="1">
        <f>SUMIF(Assign!$A$2:$A$108,"=1",Assign!AW$2:AW$108)</f>
        <v>41</v>
      </c>
      <c r="S49" s="1">
        <f>SUMIF(Assign!$A$2:$A$108,"=2",Assign!AW$2:AW$108)</f>
        <v>12</v>
      </c>
      <c r="T49" s="1">
        <f>SUMIF(Assign!$A$2:$A$108,"=3",Assign!AW$2:AW$108)</f>
        <v>0</v>
      </c>
      <c r="U49" s="1">
        <f>SUMIF(Assign!$A$2:$A$108,"=4",Assign!AW$2:AW$108)</f>
        <v>0</v>
      </c>
      <c r="V49" s="1">
        <f>SUMIF(Assign!$A$2:$A$108,"=5",Assign!AW$2:AW$108)</f>
        <v>0</v>
      </c>
      <c r="W49" s="1">
        <f>SUMIF(Assign!$A$2:$A$108,"=6",Assign!AW$2:AW$108)</f>
        <v>0</v>
      </c>
      <c r="X49" s="1">
        <f>SUMIF(Assign!$A$2:$A$108,"=7",Assign!AW$2:AW$108)</f>
        <v>0</v>
      </c>
      <c r="Y49" s="1">
        <f>SUMIF(Assign!$A$2:$A$108,"=8",Assign!AW$2:AW$108)</f>
        <v>0</v>
      </c>
      <c r="Z49" s="1">
        <f>SUMIF(Assign!$A$2:$A$108,"=9",Assign!AW$2:AW$108)</f>
        <v>0</v>
      </c>
    </row>
    <row r="50" spans="15:26" ht="14.4" x14ac:dyDescent="0.3">
      <c r="O50">
        <f>ROW()</f>
        <v>50</v>
      </c>
      <c r="P50" s="23" t="s">
        <v>184</v>
      </c>
      <c r="Q50">
        <f>SUM(Assign!AX$2:AX$108)</f>
        <v>439</v>
      </c>
      <c r="R50" s="1">
        <f>SUMIF(Assign!$A$2:$A$108,"=1",Assign!AX$2:AX$108)</f>
        <v>16</v>
      </c>
      <c r="S50" s="1">
        <f>SUMIF(Assign!$A$2:$A$108,"=2",Assign!AX$2:AX$108)</f>
        <v>5</v>
      </c>
      <c r="T50" s="1">
        <f>SUMIF(Assign!$A$2:$A$108,"=3",Assign!AX$2:AX$108)</f>
        <v>0</v>
      </c>
      <c r="U50" s="1">
        <f>SUMIF(Assign!$A$2:$A$108,"=4",Assign!AX$2:AX$108)</f>
        <v>0</v>
      </c>
      <c r="V50" s="1">
        <f>SUMIF(Assign!$A$2:$A$108,"=5",Assign!AX$2:AX$108)</f>
        <v>0</v>
      </c>
      <c r="W50" s="1">
        <f>SUMIF(Assign!$A$2:$A$108,"=6",Assign!AX$2:AX$108)</f>
        <v>0</v>
      </c>
      <c r="X50" s="1">
        <f>SUMIF(Assign!$A$2:$A$108,"=7",Assign!AX$2:AX$108)</f>
        <v>0</v>
      </c>
      <c r="Y50" s="1">
        <f>SUMIF(Assign!$A$2:$A$108,"=8",Assign!AX$2:AX$108)</f>
        <v>0</v>
      </c>
      <c r="Z50" s="1">
        <f>SUMIF(Assign!$A$2:$A$108,"=9",Assign!AX$2:AX$108)</f>
        <v>0</v>
      </c>
    </row>
    <row r="51" spans="15:26" ht="14.4" x14ac:dyDescent="0.3">
      <c r="O51">
        <f>ROW()</f>
        <v>51</v>
      </c>
      <c r="P51" s="23" t="s">
        <v>185</v>
      </c>
      <c r="Q51">
        <f>SUM(Assign!AY$2:AY$108)</f>
        <v>210</v>
      </c>
      <c r="R51" s="1">
        <f>SUMIF(Assign!$A$2:$A$108,"=1",Assign!AY$2:AY$108)</f>
        <v>10</v>
      </c>
      <c r="S51" s="1">
        <f>SUMIF(Assign!$A$2:$A$108,"=2",Assign!AY$2:AY$108)</f>
        <v>1</v>
      </c>
      <c r="T51" s="1">
        <f>SUMIF(Assign!$A$2:$A$108,"=3",Assign!AY$2:AY$108)</f>
        <v>0</v>
      </c>
      <c r="U51" s="1">
        <f>SUMIF(Assign!$A$2:$A$108,"=4",Assign!AY$2:AY$108)</f>
        <v>0</v>
      </c>
      <c r="V51" s="1">
        <f>SUMIF(Assign!$A$2:$A$108,"=5",Assign!AY$2:AY$108)</f>
        <v>0</v>
      </c>
      <c r="W51" s="1">
        <f>SUMIF(Assign!$A$2:$A$108,"=6",Assign!AY$2:AY$108)</f>
        <v>0</v>
      </c>
      <c r="X51" s="1">
        <f>SUMIF(Assign!$A$2:$A$108,"=7",Assign!AY$2:AY$108)</f>
        <v>0</v>
      </c>
      <c r="Y51" s="1">
        <f>SUMIF(Assign!$A$2:$A$108,"=8",Assign!AY$2:AY$108)</f>
        <v>0</v>
      </c>
      <c r="Z51" s="1">
        <f>SUMIF(Assign!$A$2:$A$108,"=9",Assign!AY$2:AY$108)</f>
        <v>0</v>
      </c>
    </row>
    <row r="52" spans="15:26" ht="14.4" x14ac:dyDescent="0.3">
      <c r="O52">
        <f>ROW()</f>
        <v>52</v>
      </c>
      <c r="P52" s="23" t="s">
        <v>186</v>
      </c>
      <c r="Q52">
        <f>SUM(Assign!AZ$2:AZ$108)</f>
        <v>278</v>
      </c>
      <c r="R52" s="1">
        <f>SUMIF(Assign!$A$2:$A$108,"=1",Assign!AZ$2:AZ$108)</f>
        <v>13</v>
      </c>
      <c r="S52" s="1">
        <f>SUMIF(Assign!$A$2:$A$108,"=2",Assign!AZ$2:AZ$108)</f>
        <v>1</v>
      </c>
      <c r="T52" s="1">
        <f>SUMIF(Assign!$A$2:$A$108,"=3",Assign!AZ$2:AZ$108)</f>
        <v>0</v>
      </c>
      <c r="U52" s="1">
        <f>SUMIF(Assign!$A$2:$A$108,"=4",Assign!AZ$2:AZ$108)</f>
        <v>0</v>
      </c>
      <c r="V52" s="1">
        <f>SUMIF(Assign!$A$2:$A$108,"=5",Assign!AZ$2:AZ$108)</f>
        <v>0</v>
      </c>
      <c r="W52" s="1">
        <f>SUMIF(Assign!$A$2:$A$108,"=6",Assign!AZ$2:AZ$108)</f>
        <v>0</v>
      </c>
      <c r="X52" s="1">
        <f>SUMIF(Assign!$A$2:$A$108,"=7",Assign!AZ$2:AZ$108)</f>
        <v>0</v>
      </c>
      <c r="Y52" s="1">
        <f>SUMIF(Assign!$A$2:$A$108,"=8",Assign!AZ$2:AZ$108)</f>
        <v>0</v>
      </c>
      <c r="Z52" s="1">
        <f>SUMIF(Assign!$A$2:$A$108,"=9",Assign!AZ$2:AZ$108)</f>
        <v>0</v>
      </c>
    </row>
    <row r="53" spans="15:26" ht="14.4" x14ac:dyDescent="0.3">
      <c r="O53">
        <f>ROW()</f>
        <v>53</v>
      </c>
      <c r="P53" s="23" t="s">
        <v>187</v>
      </c>
      <c r="Q53">
        <f>SUM(Assign!BA$2:BA$108)</f>
        <v>92</v>
      </c>
      <c r="R53" s="1">
        <f>SUMIF(Assign!$A$2:$A$108,"=1",Assign!BA$2:BA$108)</f>
        <v>4</v>
      </c>
      <c r="S53" s="1">
        <f>SUMIF(Assign!$A$2:$A$108,"=2",Assign!BA$2:BA$108)</f>
        <v>1</v>
      </c>
      <c r="T53" s="1">
        <f>SUMIF(Assign!$A$2:$A$108,"=3",Assign!BA$2:BA$108)</f>
        <v>0</v>
      </c>
      <c r="U53" s="1">
        <f>SUMIF(Assign!$A$2:$A$108,"=4",Assign!BA$2:BA$108)</f>
        <v>0</v>
      </c>
      <c r="V53" s="1">
        <f>SUMIF(Assign!$A$2:$A$108,"=5",Assign!BA$2:BA$108)</f>
        <v>0</v>
      </c>
      <c r="W53" s="1">
        <f>SUMIF(Assign!$A$2:$A$108,"=6",Assign!BA$2:BA$108)</f>
        <v>0</v>
      </c>
      <c r="X53" s="1">
        <f>SUMIF(Assign!$A$2:$A$108,"=7",Assign!BA$2:BA$108)</f>
        <v>0</v>
      </c>
      <c r="Y53" s="1">
        <f>SUMIF(Assign!$A$2:$A$108,"=8",Assign!BA$2:BA$108)</f>
        <v>0</v>
      </c>
      <c r="Z53" s="1">
        <f>SUMIF(Assign!$A$2:$A$108,"=9",Assign!BA$2:BA$108)</f>
        <v>0</v>
      </c>
    </row>
    <row r="54" spans="15:26" x14ac:dyDescent="0.25">
      <c r="O54">
        <f>ROW()</f>
        <v>54</v>
      </c>
      <c r="P54" s="23" t="s">
        <v>25</v>
      </c>
    </row>
  </sheetData>
  <sheetProtection sheet="1" objects="1" scenarios="1"/>
  <mergeCells count="1">
    <mergeCell ref="F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Describe</vt:lpstr>
      <vt:lpstr>Assign</vt:lpstr>
      <vt:lpstr>Report</vt:lpstr>
      <vt:lpstr>fullerton_bg</vt:lpstr>
      <vt:lpstr>Report!Print_Area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</dc:creator>
  <cp:lastModifiedBy>ely</cp:lastModifiedBy>
  <cp:lastPrinted>2015-12-10T22:52:57Z</cp:lastPrinted>
  <dcterms:created xsi:type="dcterms:W3CDTF">2015-10-28T19:37:36Z</dcterms:created>
  <dcterms:modified xsi:type="dcterms:W3CDTF">2015-12-10T22:53:23Z</dcterms:modified>
</cp:coreProperties>
</file>